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ony\Desktop\"/>
    </mc:Choice>
  </mc:AlternateContent>
  <bookViews>
    <workbookView xWindow="0" yWindow="0" windowWidth="13920" windowHeight="9030"/>
  </bookViews>
  <sheets>
    <sheet name="1st day" sheetId="6" r:id="rId1"/>
    <sheet name="2nd day" sheetId="5" r:id="rId2"/>
    <sheet name="Peserta Presentasi" sheetId="8" r:id="rId3"/>
    <sheet name="Detil 2nd day" sheetId="7" state="hidden" r:id="rId4"/>
  </sheets>
  <definedNames>
    <definedName name="_xlnm._FilterDatabase" localSheetId="2" hidden="1">'Peserta Presentasi'!$W$2:$W$66</definedName>
    <definedName name="_GoBack" localSheetId="2">'Peserta Presentasi'!$C$19</definedName>
  </definedNames>
  <calcPr calcId="152511"/>
</workbook>
</file>

<file path=xl/calcChain.xml><?xml version="1.0" encoding="utf-8"?>
<calcChain xmlns="http://schemas.openxmlformats.org/spreadsheetml/2006/main">
  <c r="C32" i="6" l="1"/>
  <c r="E32" i="6" s="1"/>
  <c r="C33" i="6" s="1"/>
  <c r="E33" i="6" s="1"/>
  <c r="N70" i="8" l="1"/>
  <c r="S68" i="8"/>
  <c r="Q68" i="8"/>
  <c r="O68" i="8"/>
  <c r="N68" i="8"/>
  <c r="AB62" i="8"/>
  <c r="AB61" i="8"/>
  <c r="AB60" i="8"/>
  <c r="AB59" i="8"/>
  <c r="AB63" i="8" l="1"/>
  <c r="E7" i="5"/>
  <c r="C8" i="5" s="1"/>
  <c r="E7" i="6"/>
  <c r="B3" i="5"/>
  <c r="B2" i="5"/>
  <c r="B1" i="5"/>
  <c r="P15" i="7"/>
  <c r="C8" i="6" l="1"/>
  <c r="E8" i="6" s="1"/>
  <c r="C9" i="6" s="1"/>
  <c r="E8" i="5"/>
  <c r="C9" i="5" s="1"/>
  <c r="E9" i="6" l="1"/>
  <c r="C10" i="6" s="1"/>
  <c r="E10" i="6" s="1"/>
  <c r="C11" i="6" s="1"/>
  <c r="E9" i="5" l="1"/>
  <c r="C10" i="5" s="1"/>
  <c r="E10" i="5" s="1"/>
  <c r="C11" i="5" s="1"/>
  <c r="E11" i="5" l="1"/>
  <c r="C12" i="5" s="1"/>
  <c r="E12" i="5" s="1"/>
  <c r="C13" i="5" s="1"/>
  <c r="E13" i="5" s="1"/>
  <c r="C19" i="5" l="1"/>
  <c r="E19" i="5" s="1"/>
  <c r="C20" i="5" l="1"/>
  <c r="E20" i="5" s="1"/>
  <c r="C21" i="5" s="1"/>
  <c r="E21" i="5" s="1"/>
  <c r="C27" i="5" s="1"/>
  <c r="E27" i="5" s="1"/>
  <c r="C28" i="5" s="1"/>
  <c r="E28" i="5" s="1"/>
  <c r="C29" i="5" s="1"/>
  <c r="E29" i="5" s="1"/>
  <c r="C30" i="5" l="1"/>
  <c r="E30" i="5" s="1"/>
  <c r="C31" i="5" l="1"/>
  <c r="E31" i="5" s="1"/>
  <c r="C32" i="5" s="1"/>
  <c r="E32" i="5" s="1"/>
  <c r="C33" i="5" l="1"/>
  <c r="E33" i="5" s="1"/>
  <c r="C34" i="5" s="1"/>
  <c r="E34" i="5" s="1"/>
  <c r="C35" i="5" s="1"/>
  <c r="E35" i="5" s="1"/>
  <c r="E11" i="6"/>
  <c r="C13" i="6" l="1"/>
  <c r="E13" i="6" s="1"/>
  <c r="C14" i="6" s="1"/>
  <c r="E14" i="6" s="1"/>
  <c r="C15" i="6" s="1"/>
  <c r="E15" i="6" s="1"/>
  <c r="C16" i="6" l="1"/>
  <c r="E16" i="6" s="1"/>
  <c r="C17" i="6" s="1"/>
  <c r="E17" i="6" l="1"/>
  <c r="C18" i="6" s="1"/>
  <c r="E18" i="6" s="1"/>
  <c r="C19" i="6" s="1"/>
  <c r="E19" i="6" s="1"/>
  <c r="C20" i="6" s="1"/>
  <c r="E20" i="6" s="1"/>
  <c r="C21" i="6" l="1"/>
  <c r="E21" i="6" s="1"/>
  <c r="C22" i="6" l="1"/>
  <c r="E22" i="6" s="1"/>
  <c r="C23" i="6" l="1"/>
  <c r="E23" i="6" s="1"/>
  <c r="C24" i="6" l="1"/>
  <c r="E24" i="6" s="1"/>
  <c r="C25" i="6" l="1"/>
  <c r="E25" i="6" s="1"/>
  <c r="C26" i="6" l="1"/>
  <c r="E26" i="6" s="1"/>
  <c r="C27" i="6" l="1"/>
  <c r="E27" i="6" s="1"/>
  <c r="C28" i="6" l="1"/>
  <c r="E28" i="6" s="1"/>
  <c r="C29" i="6" l="1"/>
  <c r="E29" i="6" s="1"/>
  <c r="C30" i="6" l="1"/>
  <c r="E30" i="6" s="1"/>
  <c r="C31" i="6" s="1"/>
  <c r="E31" i="6" s="1"/>
  <c r="C34" i="6" l="1"/>
  <c r="E34" i="6" s="1"/>
</calcChain>
</file>

<file path=xl/comments1.xml><?xml version="1.0" encoding="utf-8"?>
<comments xmlns="http://schemas.openxmlformats.org/spreadsheetml/2006/main">
  <authors>
    <author>Aksan Kawanda</author>
  </authors>
  <commentList>
    <comment ref="D31" authorId="0" shapeId="0">
      <text>
        <r>
          <rPr>
            <b/>
            <sz val="9"/>
            <color indexed="81"/>
            <rFont val="Tahoma"/>
            <family val="2"/>
          </rPr>
          <t>Aksan Kawanda:</t>
        </r>
        <r>
          <rPr>
            <sz val="9"/>
            <color indexed="81"/>
            <rFont val="Tahoma"/>
            <family val="2"/>
          </rPr>
          <t xml:space="preserve">
</t>
        </r>
      </text>
    </comment>
  </commentList>
</comments>
</file>

<file path=xl/sharedStrings.xml><?xml version="1.0" encoding="utf-8"?>
<sst xmlns="http://schemas.openxmlformats.org/spreadsheetml/2006/main" count="744" uniqueCount="531">
  <si>
    <t>MC</t>
  </si>
  <si>
    <t xml:space="preserve">Registration </t>
  </si>
  <si>
    <t xml:space="preserve">Lunch </t>
  </si>
  <si>
    <t xml:space="preserve">Session </t>
  </si>
  <si>
    <t xml:space="preserve">Time </t>
  </si>
  <si>
    <t xml:space="preserve">Duration </t>
  </si>
  <si>
    <t xml:space="preserve">MC/Moderator </t>
  </si>
  <si>
    <t>MC/Moderator</t>
  </si>
  <si>
    <t xml:space="preserve">Break </t>
  </si>
  <si>
    <t xml:space="preserve">15 minutes </t>
  </si>
  <si>
    <t>Lunch</t>
  </si>
  <si>
    <t>Closing Remarks</t>
  </si>
  <si>
    <t>Paper 10</t>
  </si>
  <si>
    <t xml:space="preserve">Speaker </t>
  </si>
  <si>
    <t>Paper 11</t>
  </si>
  <si>
    <t>Paper 12</t>
  </si>
  <si>
    <t>Paper 13</t>
  </si>
  <si>
    <t>Paper 14</t>
  </si>
  <si>
    <t>Paper 15</t>
  </si>
  <si>
    <t>Paper 16</t>
  </si>
  <si>
    <t>Paper 17</t>
  </si>
  <si>
    <t>Paper 18</t>
  </si>
  <si>
    <t>Paper 19</t>
  </si>
  <si>
    <t>Paper 20</t>
  </si>
  <si>
    <t>Paper 21</t>
  </si>
  <si>
    <t>Paper 22</t>
  </si>
  <si>
    <t>Paper 23</t>
  </si>
  <si>
    <t>Paper 24</t>
  </si>
  <si>
    <t>Reregistration</t>
  </si>
  <si>
    <t>Secretariat</t>
  </si>
  <si>
    <t xml:space="preserve">HIMPUNAN AHLI TEKNIK TANAH INDONESIA </t>
  </si>
  <si>
    <t xml:space="preserve">Topic </t>
  </si>
  <si>
    <t xml:space="preserve">60 minutes </t>
  </si>
  <si>
    <t xml:space="preserve">MC </t>
  </si>
  <si>
    <t xml:space="preserve">Welcoming Remarks </t>
  </si>
  <si>
    <t xml:space="preserve">Keynote Speech </t>
  </si>
  <si>
    <t xml:space="preserve">Lunch and pray </t>
  </si>
  <si>
    <t>Technical Session</t>
  </si>
  <si>
    <t>30 minutes</t>
  </si>
  <si>
    <t>15 minutes</t>
  </si>
  <si>
    <t>Discussion</t>
  </si>
  <si>
    <t>Coffee break - exhibition</t>
  </si>
  <si>
    <t>07.30 - 08.00</t>
  </si>
  <si>
    <t>20 minutes</t>
  </si>
  <si>
    <t>PIT XIV HATTI</t>
  </si>
  <si>
    <t>Day 2: Thursday, 08 December 2011</t>
  </si>
  <si>
    <t>Konferensi Geoteknik Indonesia &amp; Pertemuan Ilmiah Tahunan</t>
  </si>
  <si>
    <t>Invited Lecturer</t>
  </si>
  <si>
    <t>40 minutes</t>
  </si>
  <si>
    <t>Session  1</t>
  </si>
  <si>
    <t>Session  2</t>
  </si>
  <si>
    <t>Paper 01</t>
  </si>
  <si>
    <t>Paper 02</t>
  </si>
  <si>
    <t>Paper 03</t>
  </si>
  <si>
    <t>Paper 04</t>
  </si>
  <si>
    <t>Paper 05</t>
  </si>
  <si>
    <t>Paper 06</t>
  </si>
  <si>
    <t>Paper 07</t>
  </si>
  <si>
    <t>Paper 08</t>
  </si>
  <si>
    <t>Paper 09</t>
  </si>
  <si>
    <t>12.00 - 13.00</t>
  </si>
  <si>
    <t>60 minutes</t>
  </si>
  <si>
    <t>Lunch and  pray</t>
  </si>
  <si>
    <t>6 papers @10 minutes = 60 minutes</t>
  </si>
  <si>
    <t>08.00 - 09.00</t>
  </si>
  <si>
    <t xml:space="preserve">09.00 - 09.15 </t>
  </si>
  <si>
    <t>4 papers @ 10 minutes = 40 minutes</t>
  </si>
  <si>
    <t>09.15 - 10.35</t>
  </si>
  <si>
    <t>11.45-12.00</t>
  </si>
  <si>
    <t>HATTI Representatieves</t>
  </si>
  <si>
    <t>Winner Celebrations and Doorprize</t>
  </si>
  <si>
    <t>10 minutes</t>
  </si>
  <si>
    <t>Doorprize and gift from sponsor</t>
  </si>
  <si>
    <t>Traditional Dancer</t>
  </si>
  <si>
    <t>Invited Lecture 6: Mitsuhiro Chuman</t>
  </si>
  <si>
    <t>Invited Lecture 4: Ir. Gouw Tjie Liong, M. Eng., ChFC</t>
  </si>
  <si>
    <t>Invited Lecture 5: DR. Laurie Wesley</t>
  </si>
  <si>
    <t>Technical Session 2: Teknindo Geosistem Unggul</t>
  </si>
  <si>
    <t>13.00-13.20</t>
  </si>
  <si>
    <t>Keynote speaker 3: Prof. A. Aziz Djajaputra</t>
  </si>
  <si>
    <t>Keynote speaker 4: Dr. Albert Ho</t>
  </si>
  <si>
    <t>16.20-17.00</t>
  </si>
  <si>
    <t>17.00-17.15</t>
  </si>
  <si>
    <t>17.15- 17. 20</t>
  </si>
  <si>
    <t>5 minutes</t>
  </si>
  <si>
    <t>10.45 -11.45</t>
  </si>
  <si>
    <t>13.20-13.30</t>
  </si>
  <si>
    <t>13.30-14.30</t>
  </si>
  <si>
    <t>14.30-14.45</t>
  </si>
  <si>
    <t>14.45- 15.00</t>
  </si>
  <si>
    <t>15.00-15.40</t>
  </si>
  <si>
    <t>15.40-16.20</t>
  </si>
  <si>
    <t>Daya Dukung Pondasi Tiang Pancang Berdasarkan Korelasi Empiris Menggunakan Data Standard Penetration Test dan Data Pemancangan ‘Pressed Pile’</t>
  </si>
  <si>
    <t>Behaviors of Load Settlement of Bored Pile Embedded in Soft Clay Overlying Dense Sand: Field Measurement vs. Finite Element Simulation</t>
  </si>
  <si>
    <t>STUDI PENGARUH VARIASI PANJANG TIANG TERHADAP DAYA DUKUNG KELOMPOK TIANG (MODEL TES SKALA LAB)</t>
  </si>
  <si>
    <t>REALIBILITAS DAYA DUKUNG AKSIAL TEKAN PONDASI TIANG BOR DI JAKARTA</t>
  </si>
  <si>
    <t>INDONESIAN PRACTICAL EXPERIENCES  INVESTIGATING THE PILE DESIGN BY USING HIGH CAPACITY PUSH-IN JACKS</t>
  </si>
  <si>
    <t>Studi Pemodelan Numerik dalam Disain Awal Jalan Layang Non Tol  Kp. MELAYU – Tn. ABANG: Struktur Bangunan Bawah</t>
  </si>
  <si>
    <t>Maria Wahyuni</t>
  </si>
  <si>
    <t>Dayu Apoji, Endra Susila</t>
  </si>
  <si>
    <t>Soewignjo Agus NUGROHO, Agus Ika PUTRA, Rina FEBRIANTI</t>
  </si>
  <si>
    <t>Yudhi Lastiasih, Indra Djati Sidi, Masyhur Irsyam dan  F.X. Toha</t>
  </si>
  <si>
    <t>HADI RUSJANTO TANUWIDJAJA, Grace Kurniawati Santoso</t>
  </si>
  <si>
    <t>Wilham G.  Louhenapessy[1] , A. Tejokusumo J.[2] dan Wawan Kuswaya[3]</t>
  </si>
  <si>
    <t>Judul Paper</t>
  </si>
  <si>
    <t>Speaker</t>
  </si>
  <si>
    <t>Konstribusi Koperan dalam Mereduksi Lendutan Sistem Pelat Terpaku pada Lempung Lunak</t>
  </si>
  <si>
    <t>Pondasi  Dangkal  diatas  Tanah  Lunak  dengan  Perkuatan  Cerucuk  Berdasarkan  Hasil  Percobaan  Lapangan</t>
  </si>
  <si>
    <t>Pengaruh Gejala-Gejala Elektrokinetik Terhadap Sifat-Sifat Tanah Lunak Pontianak</t>
  </si>
  <si>
    <t>RETAINING STRUCTURE AND FILL IN SOFT SOIL (Case Study Earth Retaining Structure &amp; Fill in West Ancol Reclamation Area)</t>
  </si>
  <si>
    <t>Anas Puri, Hary Christady Hardiyatmo, Bambang Suhendro,Ahmad Rifa’i</t>
  </si>
  <si>
    <t xml:space="preserve">Yusti Yudiawati , Ahmad Marzuki </t>
  </si>
  <si>
    <t>Eka Priadi, R.M. Rustamaji</t>
  </si>
  <si>
    <t>I Gede Mahardika, I Wayan Sengara</t>
  </si>
  <si>
    <t>Cone Penetration Test Incorporating Ageing Method for Liquefaction Assessment</t>
  </si>
  <si>
    <t>INTERPRETASI ELEVASI DAN KETEBALAN TANAH GAMBUT BERDASARKAN UJI PIEZOCONE/CPTU</t>
  </si>
  <si>
    <t>Penentuan Parameter Geoteknik Tanah Residual Tropis Melalui Pengujian Dilatometer</t>
  </si>
  <si>
    <t>NSPT and Vs Correlation from Down-hole and SASW Seismic Tests</t>
  </si>
  <si>
    <t>Bambang Setiawan, Mark B. Jaksa, William S. Kaggwa</t>
  </si>
  <si>
    <t>Herwan Dermawan</t>
  </si>
  <si>
    <t>Hadi U Moeno</t>
  </si>
  <si>
    <t xml:space="preserve">Sindhu Rudianto, P.E., G.E. </t>
  </si>
  <si>
    <t>Considering bored tunnel effects in pile design</t>
  </si>
  <si>
    <t>Damage assessment due to tunneling and deep excavation works</t>
  </si>
  <si>
    <t xml:space="preserve">Deep Excavation for Underground Infrastructure in Soft Soil </t>
  </si>
  <si>
    <t>STUDI PARAMETER PERENCANAAN TEROWONGAN KEMBAR (TWIN TUNNEL) DENGAN PEMODELAN NUMERIK MULTILAMINATE</t>
  </si>
  <si>
    <t>Carolus B. Setjadiningrat, Prabhakara P. Rao</t>
  </si>
  <si>
    <t>Jonathan McCallum, Carolus B. Setjadiningrat</t>
  </si>
  <si>
    <t>S. S. Agus and N. Mace</t>
  </si>
  <si>
    <t>Wilham G.  Louhenapessy, Rivai Sargawi</t>
  </si>
  <si>
    <t>Analisis Efek Instalasi Jacked Pile Pada Pipa Gas</t>
  </si>
  <si>
    <t xml:space="preserve">Pengaruh Panjang Cerucuk Terhadap Kekuatan  Geser Tanah Komposit Dengan Uji Triaxial Terkonsolidasi Takterdrainasi </t>
  </si>
  <si>
    <t>Penelusuran Likuifaksi padang</t>
  </si>
  <si>
    <t>Widjojo A. Prakoso</t>
  </si>
  <si>
    <t>Damrizal Damoerin, Wiwik Rahayu , Ucik Nurhayati</t>
  </si>
  <si>
    <t>Abdul Hakam, Hendri Warman</t>
  </si>
  <si>
    <t>Geotechnical Aspect in Mining (Case Study Construction of Sembilang Pond)</t>
  </si>
  <si>
    <t>APLIKASI GEOTUBE SEBAGAI KONSTRUKSI ALTERNATIF PENANGGULANGAN EROSI AKIBAT GELOMBANG PASANG BONO</t>
  </si>
  <si>
    <t>Remediasi Tanah Tercemar Logam Berat Menggunakan Gejala-Gejala Elektrokinetik</t>
  </si>
  <si>
    <t>ANALISA REMBESAN BENDUNGAN TAILING  WAY LINGGO</t>
  </si>
  <si>
    <t>I Gede Mahardika, Didiek Djarwadi</t>
  </si>
  <si>
    <t xml:space="preserve">Ir. Andryan Suhendra, MT, Ganny Saputra, ST, Eric Rinaldo Kodrat </t>
  </si>
  <si>
    <t>R.M. Rustamaji, Eka Priadi</t>
  </si>
  <si>
    <t>Lilies Widojoko, Heri Syaeful, Eddy Trianto</t>
  </si>
  <si>
    <t>Vacuum Preloading Versus Conventional Embankment Preloading for Accelerating Consolidation Process: A Comparison Study from Analysis of Full Scale Test</t>
  </si>
  <si>
    <t>PENGARUH STABILISASI TANAH PASIR KELEMPUNGAN DENGAN ASPAL EMULSI TERHADAP KEKUATAN TANAH</t>
  </si>
  <si>
    <t>ANALISIS INDEKS PROPERTIS DAN MEKANIKAL SEDIMENPENGERUKAN DAM BILI-BILI DENGAN STABILISASI SEMEN DAN KAPUR</t>
  </si>
  <si>
    <t>RESAPAN DAN KUAT TEKAN TANAH PADA LAPISAN CLAY LINER YANG DISTABILISASI DENGAN SEMEN</t>
  </si>
  <si>
    <t>Masrur Abdull Hamid Ghani, Masyhur Irsyam,Hartanto Legowo</t>
  </si>
  <si>
    <t>Elifas Bunga1), H. Muh. Saleh Pallu2)</t>
  </si>
  <si>
    <t>Hamzah Yusuf, Lawalenna Samang</t>
  </si>
  <si>
    <t>Sitti Hijraini Nur, Tri Harianto</t>
  </si>
  <si>
    <t xml:space="preserve">Investigasi dan  Analisa kestabilan Retakan Jalan Raya Pangkaljaya Unit Bisnis Pertambangan Emas Pongkor akses menuju area  </t>
  </si>
  <si>
    <t>STUDI PENDEKATAN ANALISIS RELIABILITAS TERHADAP FAKTOR KEAMANAN LERENG</t>
  </si>
  <si>
    <t>Pengaruh Konfigurasi Inti Kedap Air Bendungan Urugan Batu terhadap Retak Hidrolis</t>
  </si>
  <si>
    <t>Permasalahan Stabilitas Timbunan Tinggi pada Interface Daerah Non-CAT (Cekungan Air Tanah)  dengan Daearah CAT</t>
  </si>
  <si>
    <t>Sriwidada, Muhammad Hatta, ST</t>
  </si>
  <si>
    <t>Merry Natalia Maranata, Mariska Regina</t>
  </si>
  <si>
    <t>D. Djarwadi, K. B. Suryolelono, B. Suhendro dan H.C. Hardiyatmo</t>
  </si>
  <si>
    <t>Muhrozi1, Florysco P. Siahaan2</t>
  </si>
  <si>
    <t>Pengaruh Fine Aggregate Angularity dan Persentase Pasir terhadap Kekuatan Geser Tanah Residual Tropis</t>
  </si>
  <si>
    <t>Retensi air dan keberlakuan konsep tegangan effektif  pada tanah kelempungan yang mengalami tegangan air pori negatif</t>
  </si>
  <si>
    <t>The Influence of Cations Exchanges To Atterberg Limit On Soft Clay Soil</t>
  </si>
  <si>
    <t>KORELASI  BERAT VOLUME TANAH KONDISI SATURATED, BATAS CAIR, DAN KADAR AIR TERHADAP KUAT GESER UNDRAINED TANAH LEMPUNG</t>
  </si>
  <si>
    <t>Memprediksi Perilaku Kekuatan Geser dan Perubahan Volume Tanah Sisa yang diperkuat (Reinforced Residual Soil) pada Berbagai Uji Triaksial</t>
  </si>
  <si>
    <t>ERZA RISMANTOJO, Reza Ismaniar</t>
  </si>
  <si>
    <t>Indarto</t>
  </si>
  <si>
    <t>Nahesson Hotmarama Panjaitan, Ahmad Rifa’i and Agus Darmawan Adi, P. Sumardi</t>
  </si>
  <si>
    <t>Arief Alihudien</t>
  </si>
  <si>
    <t>Moh. Sofian Asmirza S.</t>
  </si>
  <si>
    <t>THEORY AND APPLICATION OF FLOW BOX TEST RESULT TO EXPLAIN INITIATION OF MUDFLOW</t>
  </si>
  <si>
    <t>Shannon Hsien Heng Lee, Budijanto Widjaja</t>
  </si>
  <si>
    <t>ON THE UN-COMPUTERIZED DIRECT SHEAR APPARATUS</t>
  </si>
  <si>
    <t>M. Farid Ma’ruf</t>
  </si>
  <si>
    <t>SLOPE FAILURE DUE TO VOID CREATION IN HIGHLY EXPANSIVE ALLUVIAL SOIL : A 2-D/3-D CASE MODEL</t>
  </si>
  <si>
    <t xml:space="preserve">Chaidir Anwar Makarim, Dicky Junaidi, Gopta Pratama, </t>
  </si>
  <si>
    <t xml:space="preserve">VARIASI BEBAN DAN PERCEPATAN GETAR UNTUK POTENSI LIKUIFAKSI PADA PASIR DENGAN UJI MODEL LABORATORIUM </t>
  </si>
  <si>
    <t>Andy HENDRI, Soewignjo Agus NUGROHO, Muri ALDI</t>
  </si>
  <si>
    <t>17.20- 17.30</t>
  </si>
  <si>
    <t>Ir. Irawan Firmansyah, MSCE</t>
  </si>
  <si>
    <t>Ir. Gouw Tjie Liong, M.Eng</t>
  </si>
  <si>
    <t>Dr. Pintor Tua Simatupang</t>
  </si>
  <si>
    <t>-</t>
  </si>
  <si>
    <t xml:space="preserve">Duration, h:m </t>
  </si>
  <si>
    <t xml:space="preserve">Duration, hh:mm </t>
  </si>
  <si>
    <t>Prof. Masyhur Irsyam</t>
  </si>
  <si>
    <t>Closing 1st day</t>
  </si>
  <si>
    <t>HATTI Representative</t>
  </si>
  <si>
    <t>Entertainment</t>
  </si>
  <si>
    <t>Keynote Speaker 1: Ir. Mochamad Basoeki Hadimoeljono, M.Sc.,Ph.D.-Menteri PUPR</t>
  </si>
  <si>
    <t>HATTI Representatives</t>
  </si>
  <si>
    <t>UI Dancer</t>
  </si>
  <si>
    <t xml:space="preserve">Welcoming Remarks and Keynote Speech </t>
  </si>
  <si>
    <t>Opening-PUPR Minister</t>
  </si>
  <si>
    <t>Day 2: Wednesday, 16 November 2015</t>
  </si>
  <si>
    <t>Day 1: Tuesday, 15 November 2016</t>
  </si>
  <si>
    <t>Chairman of Committee - PIT XX</t>
  </si>
  <si>
    <t xml:space="preserve">PIT XX Opening </t>
  </si>
  <si>
    <t>Dr. Pintor TS</t>
  </si>
  <si>
    <t>Paper 25</t>
  </si>
  <si>
    <t>Paper 26</t>
  </si>
  <si>
    <t>Paper 27</t>
  </si>
  <si>
    <t>Paper 28</t>
  </si>
  <si>
    <t>Paper 29</t>
  </si>
  <si>
    <t>Paper 30</t>
  </si>
  <si>
    <t>Paper 31</t>
  </si>
  <si>
    <t>Paper 32</t>
  </si>
  <si>
    <t>Paper 33</t>
  </si>
  <si>
    <t>Paper 34</t>
  </si>
  <si>
    <t>Paper 35</t>
  </si>
  <si>
    <t>Paper 36</t>
  </si>
  <si>
    <t>Dr.Pintor TS</t>
  </si>
  <si>
    <t>Sosialisasi SNI</t>
  </si>
  <si>
    <t>HATTI President</t>
  </si>
  <si>
    <t xml:space="preserve">Keynote speaker 10: Prof. Suttisak Soralump </t>
  </si>
  <si>
    <t>Announcement of the best paper</t>
  </si>
  <si>
    <t>Keynote Speech Session 1</t>
  </si>
  <si>
    <t>Keynote Speech Session 2</t>
  </si>
  <si>
    <t>Keynote Speaker 3: Prof. Hideki Shimada (Kyushu University, Japan), Pipe Jacking Technology and Application of Grouting Technology in Pipe Jacking</t>
  </si>
  <si>
    <t>Keynote Speech Session 3</t>
  </si>
  <si>
    <t>Keynote speaker 1: Prof. Widjojo Adi Prakoso, MSCE, PhD</t>
  </si>
  <si>
    <t>Keynote Speech session 5  &amp; Best Paper winner</t>
  </si>
  <si>
    <t>MOU SIGNING CEREMONY</t>
  </si>
  <si>
    <t>Lifetime Award</t>
  </si>
  <si>
    <t>Prof. Widjojo Adi Prakoso</t>
  </si>
  <si>
    <t>Prof. Paulus P. Rahardjo</t>
  </si>
  <si>
    <t>Chairman of Indonesian Academy of Science</t>
  </si>
  <si>
    <t>Technical Session 1: Vantage Commerce</t>
  </si>
  <si>
    <t>Keynote speaker 2: Prof. Eun Chul Shin (Korean Geotechnical Society, Korea) - Application of Geotextile Tube in the Construction of Sea Dike and Shore Protection</t>
  </si>
  <si>
    <t>Keynote Speaker 2: Ir. Irawan Firmansyah, MSCE. - Aspek aspek Penting pada Draft R1 SNI Struktur Penahan Tanah</t>
  </si>
  <si>
    <t>Dr. M. Farid Ma'ruf</t>
  </si>
  <si>
    <t>I Wayan Redana</t>
  </si>
  <si>
    <t>General Discussion</t>
  </si>
  <si>
    <t>HATTI member sharing time</t>
  </si>
  <si>
    <t>DR. Bigman MH</t>
  </si>
  <si>
    <t>Update Reviewer</t>
  </si>
  <si>
    <t>Edited by :</t>
  </si>
  <si>
    <t>No. Urut</t>
  </si>
  <si>
    <t>Judul</t>
  </si>
  <si>
    <t>Penulis</t>
  </si>
  <si>
    <t>Afiliasi Penulis Pertama</t>
  </si>
  <si>
    <t>Topik</t>
  </si>
  <si>
    <t>Kode</t>
  </si>
  <si>
    <t>Status (Terima/Tolak)</t>
  </si>
  <si>
    <t>Judul2</t>
  </si>
  <si>
    <t>Status</t>
  </si>
  <si>
    <t>General Comments</t>
  </si>
  <si>
    <t>Specific Comments</t>
  </si>
  <si>
    <t>Reviewer</t>
  </si>
  <si>
    <t>Recieved</t>
  </si>
  <si>
    <t>YH</t>
  </si>
  <si>
    <t>Update</t>
  </si>
  <si>
    <t>JS</t>
  </si>
  <si>
    <t>Update2</t>
  </si>
  <si>
    <t>AY</t>
  </si>
  <si>
    <t>Update3</t>
  </si>
  <si>
    <t>Kode2</t>
  </si>
  <si>
    <t>Update4</t>
  </si>
  <si>
    <t>Paper No</t>
  </si>
  <si>
    <t>Kelas</t>
  </si>
  <si>
    <t>ANALISIS DINAMIS DINDING PENAHAN TANAH KANTILEVER BERDASARKAN DISAIN SPEKTRA KOTA PADANG PANJANG</t>
  </si>
  <si>
    <t>Abdul Hakam</t>
  </si>
  <si>
    <t xml:space="preserve">Indonesian Society For Geotechnical Engineering - ISGE (HATTI)-members </t>
  </si>
  <si>
    <t>Minor Revision</t>
  </si>
  <si>
    <t>Isi dan format cukup bagus. Hilangkan kata "Indonesian Society For Geotechnical Engineering - ISGE (HATTI)" di bawah penulis karena HATTI bukan universitas atau kantor.</t>
  </si>
  <si>
    <t>Direvisi Editor</t>
  </si>
  <si>
    <t>A-1</t>
  </si>
  <si>
    <t>Application of automatic real-time monitoring system in Taiwan High Speed Rail</t>
  </si>
  <si>
    <t>Christian Luis</t>
  </si>
  <si>
    <t>Geotech Science Co., Ltd, New Taipei City, Taiwan</t>
  </si>
  <si>
    <t>Minor revision</t>
  </si>
  <si>
    <t>Artikel ok. Perlu ditambahkan grafik yang lebih jelas yang menunjukkan hasil monitoring. Seharusnya artikel ini mencantumkan referensi terkait dengan system monitoring methodnya</t>
  </si>
  <si>
    <t>PEMBUATAN SABUK PANTAI DENGAN MENGGUNAKAN KARUNG GEOTEKSTIL NIR ANYAM MEMANJANG UNTUK MITIGASI BENCANA DAN ADAPTASI PERUBAHAN IKLIM</t>
  </si>
  <si>
    <t>Dandung Sri Harninto</t>
  </si>
  <si>
    <t>PT Geoforce Indonesia</t>
  </si>
  <si>
    <t>Format perlu diperbaiki. Ide praktek yang bagus</t>
  </si>
  <si>
    <t>Uji Geolistrik Untuk Penyelidikan Sumber Di tanah</t>
  </si>
  <si>
    <t>Jurusan Teknik Sipil Universitas Udayana</t>
  </si>
  <si>
    <t>Accepted</t>
  </si>
  <si>
    <t>Ok</t>
  </si>
  <si>
    <t>Penulis pertama menulis artikel no10, dan diterima. Yang presentasi artikel ini harus penulis ke 2. Penulis pertama presentasi artikel nomor 10.</t>
  </si>
  <si>
    <t>Model Eksperimental Reduksi Deformasi Tanah dengan Menggunakan Perkuatan Bambu</t>
  </si>
  <si>
    <t>Lawalenna Samang,Ardy Arsyad,Mohammad Arjantio Tahir</t>
  </si>
  <si>
    <t>Departemen Teknik SIpil Fakultas Teknik Universitas Hasanuddin</t>
  </si>
  <si>
    <t>Minor Revision
Accepted</t>
  </si>
  <si>
    <t>Paper OK
TAPI
belum disesuaikan dengan format</t>
  </si>
  <si>
    <t>Studi Analisa Efek Kombinasi Perbaikan Tanah Dasar dengan Menggunakan PVD dan Perkuatan Timbunan dengan Geotextile Pada Tanah Lempung Lunak</t>
  </si>
  <si>
    <t>Putu Tantri K. Sari</t>
  </si>
  <si>
    <t>Dosen Teknik Sipil, ITS</t>
  </si>
  <si>
    <t>A-2</t>
  </si>
  <si>
    <t>KAJIAN GRADASI, UKURAN BUTIRAN, DAN KADAR AIR TANAH PASIRTERHADAP GETARAN BERPOTENSI LIKUIFAKSI</t>
  </si>
  <si>
    <t>S. A. Nugroho</t>
  </si>
  <si>
    <t>Jurusan Teknik Sipil, Fakultas Teknik, Universitas Riau</t>
  </si>
  <si>
    <t>Major revision</t>
  </si>
  <si>
    <t>Penelitian ok. Abstrak bahasa inggris harus diperbaiki, bahasa inggrisnya bahasa inggris Indonesia, simbol2 harus dijelaskan pertama kali symbol muncul di teks</t>
  </si>
  <si>
    <t>File koreksi terlampir
Metode penelitian perlu ditambahkan: gambar alat, metode pengukuran penurunan, metode pengukuran air pori
Perlu penjelasan koq angka pori pasir semakin besar ketika butiran semakin kecil. Bukankah seharusnya semakin kecil, termasuk juga berat volume
Bagaimana bisa pasir semakin padat mengalami penurunan lebih besar dibandingkan pasir lebih lepas.</t>
  </si>
  <si>
    <t>EKSPERIMENTASI  DAN ANALISIS PERILAKU TANAH MURNI DENGAN TANAH CAMPURAN SEMEN DITINJAU DARI SIFAT FISIK DAN STABILISASI TANAH</t>
  </si>
  <si>
    <t>Yan Juansyah</t>
  </si>
  <si>
    <t>Teknik Sipil Malahayati Lampung</t>
  </si>
  <si>
    <r>
      <t xml:space="preserve">Paper terlalu sederhana; </t>
    </r>
    <r>
      <rPr>
        <sz val="12"/>
        <color indexed="30"/>
        <rFont val="Times New Roman"/>
        <family val="1"/>
      </rPr>
      <t xml:space="preserve">judul tidak sesuai dengan hasil – disarankan untuk diubah </t>
    </r>
  </si>
  <si>
    <t>File with suggested revisions is attached</t>
  </si>
  <si>
    <t>Nurly</t>
  </si>
  <si>
    <t>Editor</t>
  </si>
  <si>
    <r>
      <t xml:space="preserve">Studi Pengaruh </t>
    </r>
    <r>
      <rPr>
        <i/>
        <sz val="12"/>
        <color indexed="8"/>
        <rFont val="Times New Roman"/>
        <family val="1"/>
      </rPr>
      <t>Precious Slag Ball</t>
    </r>
    <r>
      <rPr>
        <sz val="12"/>
        <color indexed="8"/>
        <rFont val="Times New Roman"/>
        <family val="1"/>
      </rPr>
      <t xml:space="preserve"> Pada Tanah Lempung Terhadap Nilai CBR</t>
    </r>
  </si>
  <si>
    <t>Agape Desfandi, ST.</t>
  </si>
  <si>
    <t>Member of HATTI 14.2117.MR – PT. Dwisaha Pradana</t>
  </si>
  <si>
    <t>Bahasa inggris seharusnya diperbaiki.</t>
  </si>
  <si>
    <t>Gambar 8 – 10 dan table 3 isinya sama. Gambar 11-12 dan table 4 isinya sama. Cukup dipakai salah satu dan lainya dihapus</t>
  </si>
  <si>
    <r>
      <t xml:space="preserve">Kajian awal </t>
    </r>
    <r>
      <rPr>
        <i/>
        <sz val="12"/>
        <color indexed="8"/>
        <rFont val="Times New Roman"/>
        <family val="1"/>
      </rPr>
      <t>clay shale</t>
    </r>
    <r>
      <rPr>
        <sz val="12"/>
        <color indexed="8"/>
        <rFont val="Times New Roman"/>
        <family val="1"/>
      </rPr>
      <t xml:space="preserve"> (studi kasus : keruntuhan dinding penahan tanah pada tebing Sungai Cipamingkisan)</t>
    </r>
  </si>
  <si>
    <t xml:space="preserve">Andri Krisnandi Somantri </t>
  </si>
  <si>
    <t>Jurusan Teknik Sipil, Politeknik Negeri Bandung, Bandung, Indonesia</t>
  </si>
  <si>
    <t>NUMERICAL ANALYSIS FOR BRIDGE ABUTMENT MOVEMENT DUE TO EMBANKMENT CONSTRUCTION</t>
  </si>
  <si>
    <t xml:space="preserve">Badaruddin </t>
  </si>
  <si>
    <t>VICO Indonesia</t>
  </si>
  <si>
    <t>Bahasa inggrisnya perlu diperbaiki. Serta ada referensi ang tidak ada</t>
  </si>
  <si>
    <t>Karena mepet, revisi boleh diabaikan. Diterima</t>
  </si>
  <si>
    <t>Efek Initial Loading Terhadap Stabilitas Sheetpile Pada Longstorage Tanah Lunak Jakarta Utara</t>
  </si>
  <si>
    <t>Cepi Herdiyan K</t>
  </si>
  <si>
    <t>Geotechnical Engineer, PT. Bima Sakti Geotama, Bandung-Indonesia</t>
  </si>
  <si>
    <t>B-1</t>
  </si>
  <si>
    <t>Uji Statik Tekan Dan Lateral Tiang Bor</t>
  </si>
  <si>
    <t>Development of spectral response design for Bengkulu City based on deterministic approach</t>
  </si>
  <si>
    <t>Lindung Zalbuin Mase, Andri Krisnandi Somantri</t>
  </si>
  <si>
    <t>Department of Civil Engineering, Faculty of Engineering, University of Bengkulu, Indonesia. Department of Construction Engineering, Bandung State Polytechnic, Indonesia</t>
  </si>
  <si>
    <t>Revision</t>
  </si>
  <si>
    <t>isi cukup bagus. Bhs inggris perlu diperbaiki grammarnya. Terlalu banyak yg mesti dikoreksi. Disarankan utk memperbaiki grammarnya kalau sempat.</t>
  </si>
  <si>
    <t>Sepertinya ga cukup waktu ya</t>
  </si>
  <si>
    <t>KARAKTERISTIK MEKANIS CAMPURAN ABU TERBANG DAN ABU DASAR DALAM GEOTEKNIK</t>
  </si>
  <si>
    <t xml:space="preserve">Muhardi </t>
  </si>
  <si>
    <t>UNRI</t>
  </si>
  <si>
    <t xml:space="preserve">Paper OK
TAPI tidak ada abstrak dalam bahasa Inggris dan belum sesuai format </t>
  </si>
  <si>
    <t>RIWAYAT GEMPA ACEH DAN ANALISIS POTENSI LIKUIFAKSI PADA LOKASI PEMBANGUNAN PELABUHAN MALAHAYATI BANDA ACEH</t>
  </si>
  <si>
    <t xml:space="preserve">Munirwansyah </t>
  </si>
  <si>
    <t>Guru Besar Jurusan Teknik Sipil Fakultas Teknik, Universitas Syiah Kuala</t>
  </si>
  <si>
    <t>Reject</t>
  </si>
  <si>
    <t>Teralu basic. Kontribusinya kurang. Terlalu banyak yg mesti diperbaiki</t>
  </si>
  <si>
    <t>Tinjauan Kasus Sengketa Unfoeseen Condition Dalam Kontrak Konstruksi Internasional</t>
  </si>
  <si>
    <t>Purnomo</t>
  </si>
  <si>
    <t>Dosen Universitas Podomoro Jakarta</t>
  </si>
  <si>
    <t>Fundamental Laboratory Experiments of Siphon Drain for Slope Stabilization</t>
  </si>
  <si>
    <t>Adrin Tohari</t>
  </si>
  <si>
    <t>Research Center for Geotechnology, Indonesian Institute of Sciences, Bandung</t>
  </si>
  <si>
    <t>B-2</t>
  </si>
  <si>
    <t xml:space="preserve">Analytical Prediction of Settlement of Fibrous Peat Soil With the Influence of Organic Fiber and Entrapped Gas </t>
  </si>
  <si>
    <t>Ardy Arsyad</t>
  </si>
  <si>
    <t>Department of Civil Engineering Hasanuddin University Makassar</t>
  </si>
  <si>
    <t>Sensitifitas Hazard Gempa Pada Tanah Lokal Jakarta Akibat Perubahan Nilai Parameter Dalam Analisa Penjalaran Gelombang 1-D</t>
  </si>
  <si>
    <t>Delfebriyadi</t>
  </si>
  <si>
    <t xml:space="preserve">Mahasiswa Pascasarjana ITB </t>
  </si>
  <si>
    <t>Isi bagus. Format agar disesuaikan dg format HATTI</t>
  </si>
  <si>
    <t>Direvisi editor</t>
  </si>
  <si>
    <t>Piled-Raft Foundation Practical  Design and Analysis</t>
  </si>
  <si>
    <t>H.R. Tanuwidjaja</t>
  </si>
  <si>
    <t>Haerte Consulting Engineers</t>
  </si>
  <si>
    <t>Koreksi terlamir</t>
  </si>
  <si>
    <t>Analisis Perilaku dan KestabilanLereng Alam di Kabupaten Bone Bolango, Provinsi Gorontalo</t>
  </si>
  <si>
    <t>Indriati Martha Patuti</t>
  </si>
  <si>
    <t>Kandidat Doktor,Departemen Teknik Sipil dan Lingkungan, Fakultas Teknik-Universitas Gadjah Mada</t>
  </si>
  <si>
    <t xml:space="preserve">Deagregasi Seismic Hazard Kota Surakarta </t>
  </si>
  <si>
    <t>Joseph Muslih P</t>
  </si>
  <si>
    <t>UNS</t>
  </si>
  <si>
    <t>Pengaruh Diameter Pelat Helical Terhadap Daya Dukung Tekan Pondasi Helical Pada Tanah Gambut</t>
  </si>
  <si>
    <t>SapriaAdi</t>
  </si>
  <si>
    <t>C-1</t>
  </si>
  <si>
    <t>Analisis Potensi Likuifaksi Pada Tanah Dasar Candi Prambanan Berdasar Metode Semi Empiris</t>
  </si>
  <si>
    <t>Tri Wahyu Kuningsih</t>
  </si>
  <si>
    <t>Jurusan Teknik Sipil dan Lingkungan Universitas Gadjah Mada, Yogyakarta</t>
  </si>
  <si>
    <r>
      <t xml:space="preserve">Studi Perilaku Deformasi Lateral Galian Dengan Model 2D </t>
    </r>
    <r>
      <rPr>
        <i/>
        <sz val="12"/>
        <color indexed="8"/>
        <rFont val="Times New Roman"/>
        <family val="1"/>
      </rPr>
      <t xml:space="preserve">Plain Strain </t>
    </r>
    <r>
      <rPr>
        <sz val="12"/>
        <color indexed="8"/>
        <rFont val="Times New Roman"/>
        <family val="1"/>
      </rPr>
      <t>dan 3D</t>
    </r>
  </si>
  <si>
    <t>Wirman Hidayat</t>
  </si>
  <si>
    <t>Lecturer, Departemen of Civil Engineering, Universitas Pertamina, Jakarta, Indonesia</t>
  </si>
  <si>
    <t>Prediksi Kapasitas Dukung Aksial Tiang Pancang Berdasarkan Perhitungan StatikN – SPT dan Metode Numerik</t>
  </si>
  <si>
    <t>Ahmad Sulaiman</t>
  </si>
  <si>
    <t>Mahasiswa S1 TeknikSipil, InstitutTeknologi Bandung</t>
  </si>
  <si>
    <t>METODE PREDIKSI SETTLEMENT FINAL LAPISAN TANAH LUNAK HASIL SETTLEMENT INSTRUMENT MONITORING</t>
  </si>
  <si>
    <t>Herman Wahyudi</t>
  </si>
  <si>
    <t xml:space="preserve">Dosen Teknik Sipil,FTSP, Institut Teknologi Sepuluh Nopember Surabaya (ITS) </t>
  </si>
  <si>
    <t xml:space="preserve">Metode prediksi penurunan lapisan tanah lunak berdasarkan data hasil pemantauan lapangan </t>
  </si>
  <si>
    <r>
      <t xml:space="preserve">Good- A new method was developed and compared with field measurements and established method
</t>
    </r>
    <r>
      <rPr>
        <sz val="12"/>
        <color indexed="10"/>
        <rFont val="Times New Roman"/>
        <family val="1"/>
      </rPr>
      <t>Disarankan untuk mengunakan Bahasa Indonesia sepenuhnya untuk judul</t>
    </r>
  </si>
  <si>
    <t>Observation of Creep Following K0 Consolidation of Loose Silty Sand</t>
  </si>
  <si>
    <t>Muhamad Yusa</t>
  </si>
  <si>
    <t>University of Riau,HR Subrantas Km 12,5, Pekanbaru 28294</t>
  </si>
  <si>
    <t>Paper ok, bahasa inggris ok. Jika papernya bahasa inggris, apakah perlu abstrak bahasa Indonesia?</t>
  </si>
  <si>
    <t>Studi Pengembangan Peta Vs30 Nasional berdasarkan Klasifikasi Topografi Otomatis yang Terkalibrasi oleh Data-data Pengujian Lapangan di Indonesia</t>
  </si>
  <si>
    <t>Reguel Mikhail, Masyhur Irsyam, 
M. Asrurifak</t>
  </si>
  <si>
    <t>Sekolah Pascasarjana, Gurubesar. PPMB ITB</t>
  </si>
  <si>
    <t>C-2</t>
  </si>
  <si>
    <t>Analisis geologi wilayah Sungai Cinambo Mendukung Kesinambungan Kemanfaatan Waduk Jatigede Jawa Barat</t>
  </si>
  <si>
    <t>Sofyan Rachman</t>
  </si>
  <si>
    <t>Lecturer of Department Engginering Geology of University of Trisakti and Doctoral, Fakulty of Engginering Geology Unpad, Indonesia</t>
  </si>
  <si>
    <t>Revisi</t>
  </si>
  <si>
    <t>Paper ttg geologi.  Banyak kesalahan tipografi yg tidak perlu. Penulis tampak tidak hati2 dan asal2an. Sumbangan geotekniknya tidak seberapa tp cukup bermanfaat</t>
  </si>
  <si>
    <t>Autospectral Density Analysis for Measuring Energy Attenuation in a Layered Soil Site</t>
  </si>
  <si>
    <t>Sri Atmaja P.Rosyidi</t>
  </si>
  <si>
    <t>Department of Civil Engineering, Faculty of Engineering, Universitas Muhammadiyah Yogyakarta</t>
  </si>
  <si>
    <t>Uji Skala Penuh Konstruksi Embankment pada Lapisan Tanah Lunak dengan Pondasi Rakit-Kolom Agregat</t>
  </si>
  <si>
    <t>Tri Harianto</t>
  </si>
  <si>
    <t>Civil Engineering Department, Hasanuddin University</t>
  </si>
  <si>
    <t>Koreksi terlampir</t>
  </si>
  <si>
    <t>1.3</t>
  </si>
  <si>
    <t>Penggunaan Sistem Dinding Penahan Tanah “GeoFrame” DenganMenggunakanTeknologiGeosintetik Di Wilayah RawanGempa</t>
  </si>
  <si>
    <t>Yustian Heri Suprapto</t>
  </si>
  <si>
    <t>23/9, 6/10</t>
  </si>
  <si>
    <t>Major Revision</t>
  </si>
  <si>
    <t>Artikelnya bagus. Tapi belum selesai. Penyelesain perhitungan geoframe untuk daerah rawan gempa belum ada, kesimpulan juga belum ada.</t>
  </si>
  <si>
    <t>1G Shaking Table Test on the Different Water Contents Effect on Liquefaction of Embankment</t>
  </si>
  <si>
    <t>Zamsyar Giendhra Fad</t>
  </si>
  <si>
    <t>The University of Tokyo, Civil Engineering Department, JAPAN</t>
  </si>
  <si>
    <t>Stabilisasi Tanah Lempung Plastisitas Tinggi Menggunakan Semen Pada Nilai LI=0 dan LI=0,25 Menggunakan Alat Mini Soil Cement Mixing (Eksperimental Di Laboratorium)</t>
  </si>
  <si>
    <t>Masanggun Valentina</t>
  </si>
  <si>
    <t>Mahasiswa Program Studi Teknik Sipil Universitas Sebelas Maret Surakarta</t>
  </si>
  <si>
    <r>
      <t xml:space="preserve">Stabilisasi Tanah Lempung Plastisitas Tinggi Menggunakan Semen </t>
    </r>
    <r>
      <rPr>
        <strike/>
        <sz val="11"/>
        <color indexed="10"/>
        <rFont val="Calibri"/>
        <family val="2"/>
      </rPr>
      <t>Pada Nilai L1=0 dan LI=0,25</t>
    </r>
    <r>
      <rPr>
        <sz val="11"/>
        <color indexed="10"/>
        <rFont val="Calibri"/>
        <family val="2"/>
      </rPr>
      <t xml:space="preserve"> </t>
    </r>
    <r>
      <rPr>
        <sz val="11"/>
        <color indexed="8"/>
        <rFont val="Calibri"/>
        <family val="2"/>
      </rPr>
      <t>Menggunakan Alat Mini Soil Cement Mixing (</t>
    </r>
    <r>
      <rPr>
        <strike/>
        <sz val="11"/>
        <color indexed="10"/>
        <rFont val="Calibri"/>
        <family val="2"/>
      </rPr>
      <t>Eksperimental di Laboratorium)</t>
    </r>
  </si>
  <si>
    <r>
      <t>Judul tidak perlu menyebutkan kondisi – cukup dijelaskan di bagian Pendahuluan mengenai batasan masalahnya serta variable yang diubah ubah</t>
    </r>
    <r>
      <rPr>
        <sz val="12"/>
        <color indexed="60"/>
        <rFont val="Times New Roman"/>
        <family val="1"/>
      </rPr>
      <t>- judul disarankan untuk diubah
Format dan layout harus diperbaiki. Terutama caption table dan gambar</t>
    </r>
  </si>
  <si>
    <t>File with suggested revisions is attached
Bias diperbaiki editor</t>
  </si>
  <si>
    <t>Gempabumi Sumbar, 30 September 2009</t>
  </si>
  <si>
    <t>Syafrizal Harun</t>
  </si>
  <si>
    <t>Flow Energy Approach on Suffusion Susceptibility of Granular  Soils</t>
  </si>
  <si>
    <t>Abdul Rochim</t>
  </si>
  <si>
    <t>Universitas Islam Sultan Agung (UNISSULA), Civil Engineering Department</t>
  </si>
  <si>
    <t>Regional Comparative Study Of Soft Soils Geotechnical Charateristics Indonesia-Singapora-Thailand-Hongkong</t>
  </si>
  <si>
    <t>Karina</t>
  </si>
  <si>
    <t>PT. Testana Indoteknica - Jakarta</t>
  </si>
  <si>
    <t>Detection of Sliding Zones in Active Landslides Using Flat Dilatometer and Cone Penetration Test</t>
  </si>
  <si>
    <t>Evaluasi Kapasitas Dukungan Tiang Bor Pada Tanah Pasir</t>
  </si>
  <si>
    <t>Agus Darmawan Adi</t>
  </si>
  <si>
    <t>Departemen Teknil Sipil dan Lingkungan, FakultasTeknik UGM</t>
  </si>
  <si>
    <t>Kajian Kuat Tekan Bebas Pada Stabilisasi Tanah Lempung Dengan Bahan Stabilisasi Serbuk Kaca Dan Gypsum</t>
  </si>
  <si>
    <t>Batubara B.M., Roerjanto</t>
  </si>
  <si>
    <t>USU</t>
  </si>
  <si>
    <t>Yang presentasi harus penulis ke 2, agar nanti bisa menjawab jika ada pertanyaan</t>
  </si>
  <si>
    <t>Comprehensive Design Situations Of Numerical Analyses Of Deep Excavation For Practicing Geotechnical Engineers</t>
  </si>
  <si>
    <t>Faridansyah</t>
  </si>
  <si>
    <t>Meinhardt Infrastructure Pte Ltd , Singapore</t>
  </si>
  <si>
    <t>Artikelnya bagus. Namun layout perlu diperbaiki</t>
  </si>
  <si>
    <t>PENGARUH KADAR AIR DAN NILAI MATRIC SUCTION DALAM PENENTUAN PARAMETER TEKNIS TANAH JENUH SEBAGIAN</t>
  </si>
  <si>
    <t>Herlinawati</t>
  </si>
  <si>
    <t>JurusanTeknikSipildanLingkungan, Universitas Gajah Mada, Indonesia</t>
  </si>
  <si>
    <t>PENGARUH STRESS RELEASE DALAM PENENTUAN KEKUATAN GESER SISA PADA KELONGSORAN LERENG CLAY SHALE</t>
  </si>
  <si>
    <t>Idrus M. Alatas, Masyhur Irsyam</t>
  </si>
  <si>
    <t>Uji Eksperimental Deformasi Tanah Lempung dengan Perkuatan Model Bucket Geogrid</t>
  </si>
  <si>
    <t>Lawalenna Samang,Akhmad Bakri Muhiddin,Musdalifah</t>
  </si>
  <si>
    <t>Studi Model Laboratorium Penggunaan Geocell Keranjang Rotan Untuk Perkuatan Daya Dukung Pondasi di Atas Tanah Lunak</t>
  </si>
  <si>
    <t>Lawalenna Samang,Ardy Arsyad,Fika Priskila</t>
  </si>
  <si>
    <t>Perilaku Perkuatan Tanah Model Trapesium Untuk Peningkatan Pondasi Jalan</t>
  </si>
  <si>
    <t>Lawalenna Samang,Tri Harianto,Masriflin Tandean Uppun</t>
  </si>
  <si>
    <t>Analisa Model Pondasi Tiang Kelompok diatas tanah lempung,  Menggunakan  disain Alat Uji Konsolidasi Untuk Pendekatan model skala lapangan</t>
  </si>
  <si>
    <t>Lusmenia Afriani, Isman, Yusuf Sukamto</t>
  </si>
  <si>
    <t>Universitas Lampung</t>
  </si>
  <si>
    <t>Konsep salah…. Bagaimana suatu model dapat memprediksi parameter penurunan tanah bila dibawah slab digunakan pile sebagai reinforcement????? Tentu mekanismenya sudah berbeda
Penulisan referensi salah dan referensi nya semua buku</t>
  </si>
  <si>
    <r>
      <t>Penerapan Revetment Beton dengan FCSP (</t>
    </r>
    <r>
      <rPr>
        <i/>
        <sz val="12"/>
        <color indexed="8"/>
        <rFont val="Times New Roman"/>
        <family val="1"/>
      </rPr>
      <t>Flat Concrete Sheet Pile</t>
    </r>
    <r>
      <rPr>
        <sz val="12"/>
        <color indexed="8"/>
        <rFont val="Times New Roman"/>
        <family val="1"/>
      </rPr>
      <t>) pada Sungai Bengawan Solo Hilir Dengan Pendekatan Geo-lingkungan dan Geoteknik (Studi Kasus: Gresik – Jawa Timur)</t>
    </r>
  </si>
  <si>
    <t>M. Aditya Yanuardy</t>
  </si>
  <si>
    <t>PT Yodya Karya (Persero) Wilayah I Semarang</t>
  </si>
  <si>
    <t>Effect Of Selected Ground Motion Characteristic On Seismic Response Of Dam : Some Remark On Duration &amp; Arias Intensity</t>
  </si>
  <si>
    <t>Muhammad Riza H</t>
  </si>
  <si>
    <t>Numerical Modeling of Dynamic Compaction to Determine Shear Strength Increase in Loose Sand Embankment</t>
  </si>
  <si>
    <t>Pebri Herry, Bigman Hutapea, Andri Mulia</t>
  </si>
  <si>
    <t>Director PT. Nur Straits Engineering, Associate Professor
Institut Teknologi Bandung, Senior Geotechnical Engineer
VICO Indonesia</t>
  </si>
  <si>
    <t>Prediction Adhesion Factor to Determine Ultimate Bearing Capacity of Friction Bored Piles for Jakarta Clay</t>
  </si>
  <si>
    <t>Pintor Tua Simatupang</t>
  </si>
  <si>
    <t>Dosen Jurusan Teknik Sipil Univ Mercu Buana Jakarta</t>
  </si>
  <si>
    <t>SISTEM PELAT TERPAKU PADA TANAH EKSPANSIF</t>
  </si>
  <si>
    <t>Prof. Dr. Ir. Hary Christady Hardiyatmo, M.Eng., DEA.</t>
  </si>
  <si>
    <t>Departement Teknik Sipil dan Lingkungan Universitas Gadjah Mada Yogyakarta</t>
  </si>
  <si>
    <t>PENURUNAN PADA TANAH LEMPUNG LUNAK DENGAN PERKUATAN MODEL TRAPESIUM UNTUK PENINGKATAN DAYA DUKUNG LAPIS PONDASI JALAN</t>
  </si>
  <si>
    <t>Sitti Hijraini Nur</t>
  </si>
  <si>
    <t>Hasanuddin University</t>
  </si>
  <si>
    <t>Mekanisme pengujian di lab tidak memenuhi persyaratan. Lapisan tanah bawah tidak diganti setelah pembebanan pada pengujian sebelumnya, sehingga pasti tanah sudah mengalami pemampatan. Sehngga penurunan tanah karena pengujian kedua dan ketiga tidak bisa dibandingkan. Analisis numeriknya tidak jelas.</t>
  </si>
  <si>
    <t>Grafik2nya dipaksakan sama.</t>
  </si>
  <si>
    <t>Kelas A</t>
  </si>
  <si>
    <t>Kelas B</t>
  </si>
  <si>
    <t>Kelas C</t>
  </si>
  <si>
    <t>Influence the condition Land Subsidence and Groundwater Impact Of Jakarta Coastal Area</t>
  </si>
  <si>
    <t>Sofyan Rachman, Untung Sumotarto</t>
  </si>
  <si>
    <t>Lecturer of Department of Engginering Geology of University of Trisakti</t>
  </si>
  <si>
    <t>Judulnya tidak jelas, isinya tidak jelas maksudnya. Bahasa inggrisnya membingungkan dan banyak yang tidak jelas maksudnya. Sepertinya bahasa inggris google translator</t>
  </si>
  <si>
    <t>Fondasi</t>
  </si>
  <si>
    <t>KAJIAN KUAT TEKAN BEBAS STABILISASI TANAH LEMPUNG DENGAN STABIIZING AGENTS SERBUK KACA DAN SEMEN</t>
  </si>
  <si>
    <t>Sri Wahyuni Hutagalung, Roerjanto</t>
  </si>
  <si>
    <t>Artikel ok. Judul sebaiknya diganti. Pustaka yang dirujuk hanya das, yang lain dihapus saja.</t>
  </si>
  <si>
    <t>Soil Dyn &amp; Gempa</t>
  </si>
  <si>
    <t>PENGARUH RETAKDAN PENINGKATAN WATER PRESSURE BUILT UP AKIBAT HUJAN LEBAT DALAM TANAH TERHADAP STABILITAS LERENG (STUDI KASUS KEGAGALAN DIDING PENAHAN TANAH BANDARA SANGGU – BUNTOK)</t>
  </si>
  <si>
    <t>Stephanus Alexsander</t>
  </si>
  <si>
    <t>Mahasiswa Teknik Sipil Bidang Keahlian Geoteknik Program Doktor ITS Surabaya/ Ketua HATTI Kalteng</t>
  </si>
  <si>
    <t>Slope,Galian dan Penahan Tanah</t>
  </si>
  <si>
    <t>PERBAIKAN DAN PERKUATAN TANAH RAWA PADA JALAN TOL PALEMBANG INDRALAYA</t>
  </si>
  <si>
    <t>Sumiati</t>
  </si>
  <si>
    <t>Dosen Teknik Sipil Politeknik Negeri  Sriwijaya</t>
  </si>
  <si>
    <t>Lab, Insitu &amp; Soil Improvement</t>
  </si>
  <si>
    <t>STUDI EVALUASI PENANGANAN ABRASI DI KAWASAN PESISIR PANTAI ENDE FLORES</t>
  </si>
  <si>
    <t>Veronika Miana Radja</t>
  </si>
  <si>
    <t>Dosen Teknik Sipil Universitas Flores</t>
  </si>
  <si>
    <t>The Use of CPT for Liquefaction Potential Hazard Assessment of Reclaimed Sand Based on Critical State Concept</t>
  </si>
  <si>
    <t>Yehezkiel A. Sucipto</t>
  </si>
  <si>
    <t>Testana Engineering, Inc., Surabaya, Indonesia</t>
  </si>
  <si>
    <t>Korelasi Daya Dukung Ultimit Tiang Lekatan Penuh Berdasarkan Hasil Perhitungan Sondir dengan Uji Pembebanan Lapangan Pada Tanah Lunak</t>
  </si>
  <si>
    <t>Yusti Yudiawati</t>
  </si>
  <si>
    <t>Dosen Jurusan Teknik Sipil Politeknik Negeri Banjarmasin</t>
  </si>
  <si>
    <t>Diterima Panitia</t>
  </si>
  <si>
    <t>Belum masuk</t>
  </si>
  <si>
    <t>Ditolak</t>
  </si>
  <si>
    <t>Total</t>
  </si>
  <si>
    <t>Mengundurkan diri</t>
  </si>
  <si>
    <t>Dah diterima</t>
  </si>
  <si>
    <t>Belum diterima</t>
  </si>
  <si>
    <t>Daftar Peserta Presentasi</t>
  </si>
  <si>
    <t>Technical Session 2: Datgel</t>
  </si>
  <si>
    <t>Kelas A-1, Koresj Sirait, MT</t>
  </si>
  <si>
    <t>Kelas A-2, Suparman, MT.</t>
  </si>
  <si>
    <t>Kelas B-1, Dr. Rustamaji</t>
  </si>
  <si>
    <t>Kelas B-2, Prof. I Wayan Redana</t>
  </si>
  <si>
    <t>Kelas C-2, Yusti, MT</t>
  </si>
  <si>
    <t>Keynote Speech Session 4, Invited Lecture &amp; Technical Session</t>
  </si>
  <si>
    <t>Technical Session 3: Geo Harbour</t>
  </si>
  <si>
    <t>Tidak ada full paper</t>
  </si>
  <si>
    <t>Keynote Speaker 3: Prof. Guoliang Dai-South East University, China, The Application of Large-Scale Caisson in Anchorage Foundation for Suspension Bridge in China</t>
  </si>
  <si>
    <t>HIMPUNAN AHLI TEKNIK TANAH INDONESIA (INDONESIAN SOCIETY FOR GEOTECHNICAL ENGINEERING)</t>
  </si>
  <si>
    <t xml:space="preserve">SCHEDULE OF 20th ANNUAL NATIONAL CONFERENCE ON GEOTECHNICAL ENGINEERING </t>
  </si>
  <si>
    <t>R. BINA KARNA  Vantage Commerce Workshop - Water Resistant Bases for paved/gravel/soil roads - for Improved Swell Control, Strength &amp; Flexibility</t>
  </si>
  <si>
    <t xml:space="preserve">MOU Signing Ceremony for Standard Guideline and Manual              HATTI - PUPR - PT. KAI - PT. BAUER, Indonesia - PDI, USA -                    HITTEC, TOSO SANGYO, NITTOC, Japan - Tongji University, CHINA -     South East University, CHINA - GEOFROST, Norway  </t>
  </si>
  <si>
    <t>DR. Pintor T. Simatupang</t>
  </si>
  <si>
    <t>Keynote speaker 11: Prof. Paulus Pramono Rahardjo - Lessons Learned from Case Histories of Natural Slopes and Man Made Slope Failures and Their Counter Measures in Indonesia</t>
  </si>
  <si>
    <t>Keynote speaker 12: Dr. Bigman M. Hutapea - 'Sosialisasi Draft R1 SNI Geoteknik - Fondasi'</t>
  </si>
  <si>
    <t>Invited Lecture 9: Prof. Indra Surya B.Mochtar - Cracks in Soils and Their Implication For Geotechnical  Engineering</t>
  </si>
  <si>
    <t>Materi SNI Geoteknik</t>
  </si>
  <si>
    <t xml:space="preserve">Progress Pembuatan SNI Geoteknik - from Idea to R1 </t>
  </si>
  <si>
    <t>Keynote Speaker 1: Prof. C.F.Leung-National University Singapore, Case Studies of Land Reclamation and Related Ground Improvement Works</t>
  </si>
  <si>
    <t>Penghargaan kepada Ir. Soekrisno Ramelan atas Dedikasi dan Sumbangsih kepada HATTI</t>
  </si>
  <si>
    <t xml:space="preserve">Dr. David R. - DMI Australia, International Collaboration and Technical Support in Earthquake Studies, Present and Future Collaboration from Australia </t>
  </si>
  <si>
    <t>Keynote Speaker 1 &amp; 2 : Prof. Masyhur Irsyam - HATTI, "Progress Report: Updating of Earthquake Sources and Hazard Maps of Indonesia 2016 ".</t>
  </si>
  <si>
    <t>Kelas C-1, Gouw Tjie Liong</t>
  </si>
  <si>
    <t>Prof. Indrasurya Budisatria M.</t>
  </si>
  <si>
    <t>Dr. Imam Aschuri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</si>
</sst>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h:mm;@"/>
  </numFmts>
  <fonts count="38" x14ac:knownFonts="1">
    <font>
      <sz val="11"/>
      <color theme="1"/>
      <name val="Calibri"/>
      <family val="2"/>
      <scheme val="minor"/>
    </font>
    <font>
      <b/>
      <sz val="10"/>
      <name val="Arial"/>
      <family val="2"/>
    </font>
    <font>
      <b/>
      <sz val="12"/>
      <name val="Arial"/>
      <family val="2"/>
    </font>
    <font>
      <sz val="10"/>
      <name val="Arial"/>
      <family val="2"/>
    </font>
    <font>
      <sz val="9"/>
      <color indexed="81"/>
      <name val="Tahoma"/>
      <family val="2"/>
    </font>
    <font>
      <b/>
      <sz val="9"/>
      <color indexed="81"/>
      <name val="Tahoma"/>
      <family val="2"/>
    </font>
    <font>
      <sz val="11"/>
      <name val="Arial"/>
      <family val="2"/>
    </font>
    <font>
      <b/>
      <sz val="11"/>
      <color theme="1"/>
      <name val="Calibri"/>
      <family val="2"/>
      <scheme val="minor"/>
    </font>
    <font>
      <sz val="11"/>
      <color theme="1"/>
      <name val="Times New Roman"/>
      <family val="1"/>
    </font>
    <font>
      <sz val="11"/>
      <color rgb="FF454545"/>
      <name val="Times New Roman"/>
      <family val="1"/>
    </font>
    <font>
      <sz val="11"/>
      <color theme="1"/>
      <name val="Calibri"/>
      <family val="2"/>
      <charset val="1"/>
      <scheme val="minor"/>
    </font>
    <font>
      <sz val="16"/>
      <color indexed="8"/>
      <name val="Times New Roman"/>
      <family val="1"/>
    </font>
    <font>
      <sz val="12"/>
      <color indexed="8"/>
      <name val="Times New Roman"/>
      <family val="1"/>
    </font>
    <font>
      <b/>
      <sz val="16"/>
      <color indexed="8"/>
      <name val="Times New Roman"/>
      <family val="1"/>
    </font>
    <font>
      <b/>
      <sz val="16"/>
      <color indexed="8"/>
      <name val="Calibri"/>
      <family val="2"/>
    </font>
    <font>
      <sz val="16"/>
      <name val="Calibri"/>
      <family val="2"/>
    </font>
    <font>
      <b/>
      <sz val="12"/>
      <color indexed="8"/>
      <name val="Times New Roman"/>
      <family val="1"/>
    </font>
    <font>
      <sz val="12"/>
      <name val="Times New Roman"/>
      <family val="1"/>
    </font>
    <font>
      <strike/>
      <sz val="12"/>
      <name val="Times New Roman"/>
      <family val="1"/>
    </font>
    <font>
      <sz val="16"/>
      <name val="Times New Roman"/>
      <family val="1"/>
    </font>
    <font>
      <strike/>
      <sz val="12"/>
      <color indexed="29"/>
      <name val="Times New Roman"/>
      <family val="1"/>
    </font>
    <font>
      <sz val="11"/>
      <color indexed="8"/>
      <name val="Calibri"/>
      <family val="2"/>
    </font>
    <font>
      <sz val="12"/>
      <color indexed="10"/>
      <name val="Times New Roman"/>
      <family val="1"/>
    </font>
    <font>
      <i/>
      <sz val="12"/>
      <color indexed="8"/>
      <name val="Times New Roman"/>
      <family val="1"/>
    </font>
    <font>
      <sz val="12"/>
      <color indexed="30"/>
      <name val="Times New Roman"/>
      <family val="1"/>
    </font>
    <font>
      <b/>
      <sz val="12"/>
      <color indexed="18"/>
      <name val="Times New Roman"/>
      <family val="1"/>
    </font>
    <font>
      <b/>
      <sz val="12"/>
      <name val="Times New Roman"/>
      <family val="1"/>
    </font>
    <font>
      <strike/>
      <sz val="16"/>
      <name val="Times New Roman"/>
      <family val="1"/>
    </font>
    <font>
      <sz val="16"/>
      <color indexed="10"/>
      <name val="Times New Roman"/>
      <family val="1"/>
    </font>
    <font>
      <strike/>
      <sz val="11"/>
      <color indexed="10"/>
      <name val="Calibri"/>
      <family val="2"/>
    </font>
    <font>
      <sz val="11"/>
      <color indexed="10"/>
      <name val="Calibri"/>
      <family val="2"/>
    </font>
    <font>
      <sz val="12"/>
      <color indexed="62"/>
      <name val="Times New Roman"/>
      <family val="1"/>
    </font>
    <font>
      <sz val="12"/>
      <color indexed="60"/>
      <name val="Times New Roman"/>
      <family val="1"/>
    </font>
    <font>
      <u/>
      <sz val="11"/>
      <color theme="10"/>
      <name val="Calibri"/>
      <family val="2"/>
      <scheme val="minor"/>
    </font>
    <font>
      <u/>
      <sz val="12"/>
      <name val="Times New Roman"/>
      <family val="1"/>
    </font>
    <font>
      <sz val="16"/>
      <color indexed="8"/>
      <name val="Calibri"/>
      <family val="2"/>
      <charset val="1"/>
    </font>
    <font>
      <sz val="16"/>
      <name val="Calibri"/>
      <family val="2"/>
      <charset val="1"/>
    </font>
    <font>
      <sz val="11"/>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rgb="FFFFC000"/>
        <bgColor indexed="64"/>
      </patternFill>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53"/>
        <bgColor indexed="64"/>
      </patternFill>
    </fill>
    <fill>
      <patternFill patternType="solid">
        <fgColor indexed="10"/>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theme="1"/>
      </right>
      <top/>
      <bottom style="dashed">
        <color theme="1"/>
      </bottom>
      <diagonal/>
    </border>
    <border>
      <left style="dashed">
        <color theme="1"/>
      </left>
      <right/>
      <top/>
      <bottom style="dashed">
        <color theme="1"/>
      </bottom>
      <diagonal/>
    </border>
    <border>
      <left style="thin">
        <color indexed="64"/>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thin">
        <color indexed="64"/>
      </left>
      <right style="dashed">
        <color theme="1"/>
      </right>
      <top/>
      <bottom style="dashed">
        <color theme="1"/>
      </bottom>
      <diagonal/>
    </border>
    <border>
      <left style="dashed">
        <color theme="1"/>
      </left>
      <right style="thin">
        <color indexed="64"/>
      </right>
      <top/>
      <bottom style="dashed">
        <color theme="1"/>
      </bottom>
      <diagonal/>
    </border>
    <border>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thin">
        <color indexed="64"/>
      </left>
      <right style="dashed">
        <color theme="1"/>
      </right>
      <top style="dashed">
        <color theme="1"/>
      </top>
      <bottom style="dashed">
        <color theme="1"/>
      </bottom>
      <diagonal/>
    </border>
    <border>
      <left style="dashed">
        <color theme="1"/>
      </left>
      <right style="thin">
        <color indexed="64"/>
      </right>
      <top style="dashed">
        <color theme="1"/>
      </top>
      <bottom style="dashed">
        <color theme="1"/>
      </bottom>
      <diagonal/>
    </border>
    <border>
      <left/>
      <right style="dashed">
        <color theme="1"/>
      </right>
      <top style="dashed">
        <color theme="1"/>
      </top>
      <bottom/>
      <diagonal/>
    </border>
    <border>
      <left style="dashed">
        <color theme="1"/>
      </left>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thin">
        <color indexed="64"/>
      </right>
      <top style="dashed">
        <color theme="1"/>
      </top>
      <bottom style="thin">
        <color indexed="64"/>
      </bottom>
      <diagonal/>
    </border>
    <border>
      <left style="thin">
        <color indexed="64"/>
      </left>
      <right style="dashed">
        <color theme="1"/>
      </right>
      <top style="dashed">
        <color theme="1"/>
      </top>
      <bottom/>
      <diagonal/>
    </border>
    <border>
      <left style="dashed">
        <color theme="1"/>
      </left>
      <right style="thin">
        <color indexed="64"/>
      </right>
      <top style="dashed">
        <color theme="1"/>
      </top>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5">
    <xf numFmtId="0" fontId="0" fillId="0" borderId="0"/>
    <xf numFmtId="0" fontId="10" fillId="0" borderId="0"/>
    <xf numFmtId="0" fontId="21" fillId="0" borderId="0"/>
    <xf numFmtId="0" fontId="33" fillId="0" borderId="0" applyNumberFormat="0" applyFill="0" applyBorder="0" applyAlignment="0" applyProtection="0"/>
    <xf numFmtId="43" fontId="37" fillId="0" borderId="0" applyFont="0" applyFill="0" applyBorder="0" applyAlignment="0" applyProtection="0"/>
  </cellStyleXfs>
  <cellXfs count="48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top"/>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horizontal="center"/>
    </xf>
    <xf numFmtId="0" fontId="3" fillId="4"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8" borderId="1" xfId="0" applyFont="1" applyFill="1" applyBorder="1" applyAlignment="1">
      <alignment horizontal="center" vertical="center" wrapText="1"/>
    </xf>
    <xf numFmtId="0" fontId="3" fillId="9" borderId="2" xfId="0" applyFont="1" applyFill="1" applyBorder="1" applyAlignment="1">
      <alignment horizontal="center" vertical="top"/>
    </xf>
    <xf numFmtId="0" fontId="3" fillId="0" borderId="1" xfId="0" applyFont="1" applyBorder="1" applyAlignment="1">
      <alignment horizontal="center" wrapText="1"/>
    </xf>
    <xf numFmtId="0" fontId="3" fillId="5" borderId="2" xfId="0" applyFont="1" applyFill="1" applyBorder="1" applyAlignment="1">
      <alignment horizontal="center"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10" borderId="1" xfId="0" applyFont="1" applyFill="1" applyBorder="1" applyAlignment="1">
      <alignment horizontal="center"/>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Border="1" applyAlignment="1">
      <alignment wrapText="1"/>
    </xf>
    <xf numFmtId="0" fontId="3" fillId="0" borderId="5" xfId="0" applyFont="1" applyBorder="1" applyAlignment="1">
      <alignment vertical="center" wrapText="1"/>
    </xf>
    <xf numFmtId="0" fontId="3" fillId="0" borderId="6" xfId="0" applyFont="1" applyBorder="1" applyAlignment="1">
      <alignment vertical="center" wrapText="1"/>
    </xf>
    <xf numFmtId="0" fontId="7" fillId="0" borderId="0" xfId="0" applyFont="1"/>
    <xf numFmtId="0" fontId="7" fillId="0" borderId="0" xfId="0" applyFont="1" applyAlignment="1">
      <alignment wrapText="1"/>
    </xf>
    <xf numFmtId="0" fontId="3" fillId="4" borderId="8" xfId="0" applyFont="1" applyFill="1" applyBorder="1" applyAlignment="1">
      <alignment horizontal="center" vertical="center"/>
    </xf>
    <xf numFmtId="0" fontId="3" fillId="7" borderId="8" xfId="0" applyFont="1" applyFill="1" applyBorder="1" applyAlignment="1">
      <alignment horizontal="center" vertical="center"/>
    </xf>
    <xf numFmtId="0" fontId="8" fillId="9" borderId="16" xfId="0" applyFont="1" applyFill="1" applyBorder="1" applyAlignment="1">
      <alignment horizontal="left" vertical="top" wrapText="1"/>
    </xf>
    <xf numFmtId="0" fontId="8" fillId="9" borderId="17" xfId="0" applyFont="1" applyFill="1" applyBorder="1" applyAlignment="1">
      <alignment vertical="top" wrapText="1"/>
    </xf>
    <xf numFmtId="0" fontId="8" fillId="11" borderId="18" xfId="0" applyFont="1" applyFill="1" applyBorder="1" applyAlignment="1">
      <alignment horizontal="left" vertical="top" wrapText="1"/>
    </xf>
    <xf numFmtId="0" fontId="8" fillId="11" borderId="19" xfId="0" applyFont="1" applyFill="1" applyBorder="1" applyAlignment="1">
      <alignment vertical="top" wrapText="1"/>
    </xf>
    <xf numFmtId="0" fontId="8" fillId="9" borderId="20" xfId="0" applyFont="1" applyFill="1" applyBorder="1" applyAlignment="1">
      <alignment horizontal="left" vertical="top" wrapText="1"/>
    </xf>
    <xf numFmtId="0" fontId="8" fillId="9" borderId="21" xfId="0" applyFont="1" applyFill="1" applyBorder="1" applyAlignment="1">
      <alignment vertical="top" wrapText="1"/>
    </xf>
    <xf numFmtId="0" fontId="8" fillId="9" borderId="22" xfId="0" applyFont="1" applyFill="1" applyBorder="1" applyAlignment="1">
      <alignment horizontal="left" vertical="top" wrapText="1"/>
    </xf>
    <xf numFmtId="0" fontId="8" fillId="9" borderId="23" xfId="0" applyFont="1" applyFill="1" applyBorder="1" applyAlignment="1">
      <alignment vertical="top" wrapText="1"/>
    </xf>
    <xf numFmtId="0" fontId="8" fillId="11" borderId="24" xfId="0" applyFont="1" applyFill="1" applyBorder="1" applyAlignment="1">
      <alignment horizontal="left" vertical="top" wrapText="1"/>
    </xf>
    <xf numFmtId="0" fontId="8" fillId="11" borderId="25" xfId="0" applyFont="1" applyFill="1" applyBorder="1" applyAlignment="1">
      <alignment vertical="top" wrapText="1"/>
    </xf>
    <xf numFmtId="0" fontId="8" fillId="9" borderId="24" xfId="0" applyFont="1" applyFill="1" applyBorder="1" applyAlignment="1">
      <alignment horizontal="left" vertical="top" wrapText="1"/>
    </xf>
    <xf numFmtId="0" fontId="8" fillId="9" borderId="25" xfId="0" applyFont="1" applyFill="1" applyBorder="1" applyAlignment="1">
      <alignment horizontal="justify" vertical="top" wrapText="1"/>
    </xf>
    <xf numFmtId="0" fontId="8" fillId="11" borderId="25" xfId="0" applyFont="1" applyFill="1" applyBorder="1" applyAlignment="1">
      <alignment horizontal="justify" vertical="top" wrapText="1"/>
    </xf>
    <xf numFmtId="0" fontId="8" fillId="9" borderId="25" xfId="0" applyFont="1" applyFill="1" applyBorder="1" applyAlignment="1">
      <alignment vertical="top" wrapText="1"/>
    </xf>
    <xf numFmtId="0" fontId="8" fillId="9" borderId="26" xfId="0" applyFont="1" applyFill="1" applyBorder="1" applyAlignment="1">
      <alignment horizontal="left" vertical="top" wrapText="1"/>
    </xf>
    <xf numFmtId="0" fontId="8" fillId="9" borderId="27" xfId="0" applyFont="1" applyFill="1" applyBorder="1" applyAlignment="1">
      <alignment horizontal="justify" vertical="top" wrapText="1"/>
    </xf>
    <xf numFmtId="0" fontId="8" fillId="9" borderId="28" xfId="0" applyFont="1" applyFill="1" applyBorder="1" applyAlignment="1">
      <alignment horizontal="left" vertical="top" wrapText="1"/>
    </xf>
    <xf numFmtId="0" fontId="8" fillId="9" borderId="29" xfId="0" applyFont="1" applyFill="1" applyBorder="1" applyAlignment="1">
      <alignment horizontal="justify" vertical="top" wrapText="1"/>
    </xf>
    <xf numFmtId="0" fontId="6" fillId="7" borderId="5" xfId="0" applyFont="1" applyFill="1" applyBorder="1" applyAlignment="1">
      <alignment horizontal="center" vertical="top" wrapText="1"/>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8" fillId="9" borderId="18" xfId="0" applyFont="1" applyFill="1" applyBorder="1" applyAlignment="1">
      <alignment horizontal="left" vertical="top" wrapText="1"/>
    </xf>
    <xf numFmtId="0" fontId="8" fillId="9" borderId="19" xfId="0" applyFont="1" applyFill="1" applyBorder="1" applyAlignment="1">
      <alignment vertical="top" wrapText="1"/>
    </xf>
    <xf numFmtId="0" fontId="8" fillId="9" borderId="19" xfId="0" applyFont="1" applyFill="1" applyBorder="1" applyAlignment="1">
      <alignment horizontal="justify" vertical="top" wrapText="1"/>
    </xf>
    <xf numFmtId="0" fontId="8" fillId="9" borderId="30" xfId="0" applyFont="1" applyFill="1" applyBorder="1" applyAlignment="1">
      <alignment horizontal="left" vertical="top" wrapText="1"/>
    </xf>
    <xf numFmtId="0" fontId="8" fillId="9" borderId="31" xfId="0" applyFont="1" applyFill="1" applyBorder="1" applyAlignment="1">
      <alignment vertical="top" wrapText="1"/>
    </xf>
    <xf numFmtId="0" fontId="9" fillId="9" borderId="25" xfId="0" applyFont="1" applyFill="1" applyBorder="1" applyAlignment="1">
      <alignment vertical="top" wrapText="1"/>
    </xf>
    <xf numFmtId="0" fontId="8" fillId="11" borderId="25" xfId="0" applyFont="1" applyFill="1" applyBorder="1" applyAlignment="1">
      <alignment horizontal="left" vertical="top" wrapText="1"/>
    </xf>
    <xf numFmtId="0" fontId="8" fillId="11" borderId="28" xfId="0" applyFont="1" applyFill="1" applyBorder="1" applyAlignment="1">
      <alignment horizontal="left" vertical="top" wrapText="1"/>
    </xf>
    <xf numFmtId="0" fontId="8" fillId="11" borderId="29" xfId="0" applyFont="1" applyFill="1" applyBorder="1" applyAlignment="1">
      <alignment vertical="top" wrapText="1"/>
    </xf>
    <xf numFmtId="0" fontId="3" fillId="4" borderId="1" xfId="0" applyFont="1" applyFill="1" applyBorder="1" applyAlignment="1">
      <alignment horizontal="center" vertical="center"/>
    </xf>
    <xf numFmtId="20" fontId="3" fillId="4" borderId="1" xfId="0" applyNumberFormat="1" applyFont="1" applyFill="1" applyBorder="1" applyAlignment="1">
      <alignment horizontal="center" vertical="center"/>
    </xf>
    <xf numFmtId="20" fontId="3" fillId="7"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top"/>
    </xf>
    <xf numFmtId="164" fontId="3" fillId="7" borderId="1" xfId="0" applyNumberFormat="1" applyFont="1" applyFill="1" applyBorder="1" applyAlignment="1">
      <alignment horizontal="center"/>
    </xf>
    <xf numFmtId="164" fontId="3" fillId="5" borderId="1" xfId="0" applyNumberFormat="1" applyFont="1" applyFill="1" applyBorder="1" applyAlignment="1">
      <alignment horizontal="center" vertical="center"/>
    </xf>
    <xf numFmtId="20" fontId="3" fillId="4" borderId="7" xfId="0" applyNumberFormat="1" applyFont="1" applyFill="1" applyBorder="1" applyAlignment="1">
      <alignment horizontal="center" vertical="center"/>
    </xf>
    <xf numFmtId="20" fontId="3" fillId="4" borderId="9" xfId="0" applyNumberFormat="1" applyFont="1" applyFill="1" applyBorder="1" applyAlignment="1">
      <alignment horizontal="center" vertical="center"/>
    </xf>
    <xf numFmtId="20" fontId="3" fillId="7" borderId="7" xfId="0" applyNumberFormat="1" applyFont="1" applyFill="1" applyBorder="1" applyAlignment="1">
      <alignment horizontal="center" vertical="center"/>
    </xf>
    <xf numFmtId="164" fontId="3" fillId="7" borderId="9"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0" fontId="3" fillId="5" borderId="8" xfId="0" applyFont="1" applyFill="1" applyBorder="1" applyAlignment="1">
      <alignment horizontal="center" vertical="center"/>
    </xf>
    <xf numFmtId="164" fontId="3" fillId="5" borderId="9" xfId="0" applyNumberFormat="1" applyFont="1" applyFill="1" applyBorder="1" applyAlignment="1">
      <alignment horizontal="center" vertical="center"/>
    </xf>
    <xf numFmtId="20" fontId="1" fillId="3" borderId="2" xfId="0" applyNumberFormat="1" applyFont="1" applyFill="1" applyBorder="1" applyAlignment="1">
      <alignment horizontal="center" vertical="center"/>
    </xf>
    <xf numFmtId="20"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wrapText="1"/>
    </xf>
    <xf numFmtId="20" fontId="0" fillId="0" borderId="0" xfId="0" applyNumberFormat="1"/>
    <xf numFmtId="0" fontId="1" fillId="5" borderId="4" xfId="0" applyFont="1" applyFill="1" applyBorder="1" applyAlignment="1">
      <alignment horizontal="center" vertical="center" wrapText="1"/>
    </xf>
    <xf numFmtId="0" fontId="1" fillId="3" borderId="10" xfId="0" applyFont="1" applyFill="1" applyBorder="1" applyAlignment="1">
      <alignment horizontal="center" vertical="center"/>
    </xf>
    <xf numFmtId="20" fontId="3" fillId="0" borderId="4" xfId="0" applyNumberFormat="1" applyFont="1" applyBorder="1" applyAlignment="1">
      <alignment horizontal="center" vertical="center" wrapText="1"/>
    </xf>
    <xf numFmtId="20" fontId="1" fillId="3" borderId="5" xfId="0" applyNumberFormat="1" applyFont="1" applyFill="1" applyBorder="1" applyAlignment="1">
      <alignment horizontal="center" vertical="center"/>
    </xf>
    <xf numFmtId="20" fontId="1" fillId="3" borderId="11" xfId="0" applyNumberFormat="1" applyFont="1" applyFill="1" applyBorder="1" applyAlignment="1">
      <alignment horizontal="center" vertical="center"/>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1" fillId="3" borderId="1" xfId="0" applyFont="1" applyFill="1" applyBorder="1" applyAlignment="1">
      <alignment vertical="center"/>
    </xf>
    <xf numFmtId="0" fontId="3" fillId="12" borderId="8" xfId="0" applyFont="1" applyFill="1" applyBorder="1" applyAlignment="1">
      <alignment horizontal="center" vertical="center" wrapText="1"/>
    </xf>
    <xf numFmtId="164" fontId="3" fillId="12" borderId="9" xfId="0" applyNumberFormat="1" applyFont="1" applyFill="1" applyBorder="1" applyAlignment="1">
      <alignment horizontal="center" vertical="center" wrapText="1"/>
    </xf>
    <xf numFmtId="164"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0" borderId="2" xfId="0" applyFont="1" applyFill="1" applyBorder="1" applyAlignment="1">
      <alignment horizontal="center" vertical="center"/>
    </xf>
    <xf numFmtId="164" fontId="3" fillId="10" borderId="2" xfId="0" applyNumberFormat="1" applyFont="1" applyFill="1" applyBorder="1" applyAlignment="1">
      <alignment horizontal="center" vertical="center"/>
    </xf>
    <xf numFmtId="0" fontId="3" fillId="7" borderId="8" xfId="0" applyFont="1" applyFill="1" applyBorder="1" applyAlignment="1">
      <alignment horizontal="center" vertical="center"/>
    </xf>
    <xf numFmtId="0" fontId="3" fillId="10" borderId="10" xfId="0" applyFont="1" applyFill="1" applyBorder="1" applyAlignment="1">
      <alignment horizontal="center" vertical="center"/>
    </xf>
    <xf numFmtId="164" fontId="3" fillId="10" borderId="11" xfId="0" applyNumberFormat="1" applyFont="1" applyFill="1" applyBorder="1" applyAlignment="1">
      <alignment horizontal="center" vertical="center"/>
    </xf>
    <xf numFmtId="0" fontId="1" fillId="0" borderId="4" xfId="0" applyFont="1" applyBorder="1" applyAlignment="1">
      <alignment horizontal="center" vertical="center"/>
    </xf>
    <xf numFmtId="20" fontId="3" fillId="0" borderId="12"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3" fillId="0" borderId="13" xfId="0" applyFont="1" applyBorder="1" applyAlignment="1">
      <alignment horizontal="center" vertical="center"/>
    </xf>
    <xf numFmtId="0" fontId="3" fillId="8"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0" fillId="3" borderId="0" xfId="0" applyFill="1" applyBorder="1"/>
    <xf numFmtId="20" fontId="3" fillId="5" borderId="7" xfId="0" applyNumberFormat="1" applyFont="1" applyFill="1" applyBorder="1" applyAlignment="1">
      <alignment horizontal="center" vertical="center"/>
    </xf>
    <xf numFmtId="20" fontId="3" fillId="5" borderId="9" xfId="0" applyNumberFormat="1" applyFont="1" applyFill="1" applyBorder="1" applyAlignment="1">
      <alignment horizontal="center" vertical="center"/>
    </xf>
    <xf numFmtId="20" fontId="3" fillId="5" borderId="1" xfId="0" applyNumberFormat="1" applyFont="1" applyFill="1" applyBorder="1" applyAlignment="1">
      <alignment horizontal="center" vertical="center"/>
    </xf>
    <xf numFmtId="164" fontId="3" fillId="5" borderId="8" xfId="0" applyNumberFormat="1" applyFont="1" applyFill="1" applyBorder="1" applyAlignment="1">
      <alignment horizontal="center" vertical="center"/>
    </xf>
    <xf numFmtId="20" fontId="3" fillId="7" borderId="9" xfId="0" applyNumberFormat="1" applyFont="1" applyFill="1" applyBorder="1" applyAlignment="1">
      <alignment horizontal="center" vertical="center"/>
    </xf>
    <xf numFmtId="164" fontId="3" fillId="7" borderId="7" xfId="0" applyNumberFormat="1" applyFont="1" applyFill="1" applyBorder="1" applyAlignment="1">
      <alignment horizontal="center" vertical="center"/>
    </xf>
    <xf numFmtId="164" fontId="3" fillId="7" borderId="8" xfId="0" applyNumberFormat="1" applyFont="1" applyFill="1" applyBorder="1" applyAlignment="1">
      <alignment horizontal="center" vertical="center"/>
    </xf>
    <xf numFmtId="0" fontId="3" fillId="5" borderId="8" xfId="0" applyFont="1" applyFill="1" applyBorder="1" applyAlignment="1">
      <alignment horizontal="center" vertical="center" wrapText="1"/>
    </xf>
    <xf numFmtId="164" fontId="3" fillId="5" borderId="9"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1" fillId="5" borderId="4" xfId="0" applyFont="1" applyFill="1" applyBorder="1" applyAlignment="1">
      <alignment horizontal="center" vertical="center" wrapText="1"/>
    </xf>
    <xf numFmtId="164" fontId="3" fillId="5" borderId="5" xfId="0" applyNumberFormat="1" applyFont="1" applyFill="1" applyBorder="1" applyAlignment="1">
      <alignment horizontal="center" vertical="center"/>
    </xf>
    <xf numFmtId="0" fontId="3" fillId="5" borderId="10" xfId="0" applyFont="1" applyFill="1" applyBorder="1" applyAlignment="1">
      <alignment horizontal="center" vertical="center"/>
    </xf>
    <xf numFmtId="164" fontId="3" fillId="5" borderId="11" xfId="0" applyNumberFormat="1" applyFont="1" applyFill="1" applyBorder="1" applyAlignment="1">
      <alignment horizontal="center" vertical="center"/>
    </xf>
    <xf numFmtId="164" fontId="3" fillId="5" borderId="2" xfId="0" applyNumberFormat="1" applyFont="1" applyFill="1" applyBorder="1" applyAlignment="1">
      <alignment horizontal="center" vertical="top"/>
    </xf>
    <xf numFmtId="164" fontId="3" fillId="5" borderId="10" xfId="0" applyNumberFormat="1" applyFont="1" applyFill="1" applyBorder="1" applyAlignment="1">
      <alignment horizontal="center" vertical="center"/>
    </xf>
    <xf numFmtId="20" fontId="3" fillId="5" borderId="2" xfId="0" applyNumberFormat="1" applyFont="1" applyFill="1" applyBorder="1" applyAlignment="1">
      <alignment horizontal="center" vertical="center"/>
    </xf>
    <xf numFmtId="0" fontId="0" fillId="13" borderId="1" xfId="0" applyFill="1" applyBorder="1" applyAlignment="1">
      <alignment vertical="center" wrapText="1"/>
    </xf>
    <xf numFmtId="16" fontId="0" fillId="0" borderId="0" xfId="0" applyNumberFormat="1"/>
    <xf numFmtId="16" fontId="0" fillId="3" borderId="0" xfId="0" applyNumberFormat="1" applyFill="1" applyBorder="1"/>
    <xf numFmtId="0" fontId="3" fillId="4" borderId="1" xfId="0" applyFont="1" applyFill="1" applyBorder="1" applyAlignment="1">
      <alignment horizontal="center" vertical="center" wrapText="1"/>
    </xf>
    <xf numFmtId="0" fontId="0" fillId="0" borderId="0" xfId="0" applyFill="1" applyBorder="1"/>
    <xf numFmtId="0" fontId="3" fillId="5" borderId="4" xfId="0" applyFont="1" applyFill="1" applyBorder="1" applyAlignment="1">
      <alignment horizontal="center" vertical="center" wrapText="1"/>
    </xf>
    <xf numFmtId="20" fontId="3" fillId="4" borderId="2" xfId="0" applyNumberFormat="1" applyFont="1" applyFill="1" applyBorder="1" applyAlignment="1">
      <alignment horizontal="center" vertical="center"/>
    </xf>
    <xf numFmtId="0" fontId="3" fillId="4" borderId="4" xfId="0" applyFont="1" applyFill="1" applyBorder="1" applyAlignment="1">
      <alignment horizontal="center" vertical="center" wrapText="1"/>
    </xf>
    <xf numFmtId="20" fontId="3" fillId="4" borderId="12" xfId="0" applyNumberFormat="1" applyFont="1" applyFill="1" applyBorder="1" applyAlignment="1">
      <alignment horizontal="center" vertical="center"/>
    </xf>
    <xf numFmtId="0" fontId="3" fillId="7" borderId="8" xfId="0" applyFont="1" applyFill="1" applyBorder="1" applyAlignment="1">
      <alignment horizontal="center" vertical="center"/>
    </xf>
    <xf numFmtId="164" fontId="3" fillId="5" borderId="15" xfId="0" applyNumberFormat="1" applyFont="1" applyFill="1" applyBorder="1" applyAlignment="1">
      <alignment horizontal="center" vertical="center"/>
    </xf>
    <xf numFmtId="164" fontId="3" fillId="5" borderId="5" xfId="0" applyNumberFormat="1" applyFont="1" applyFill="1" applyBorder="1" applyAlignment="1">
      <alignment vertical="center"/>
    </xf>
    <xf numFmtId="164" fontId="3" fillId="5" borderId="6" xfId="0" applyNumberFormat="1" applyFont="1" applyFill="1" applyBorder="1" applyAlignment="1">
      <alignment vertical="center"/>
    </xf>
    <xf numFmtId="164" fontId="3" fillId="5" borderId="2" xfId="0" applyNumberFormat="1" applyFont="1" applyFill="1" applyBorder="1" applyAlignment="1">
      <alignment horizontal="center" vertical="center"/>
    </xf>
    <xf numFmtId="164" fontId="3" fillId="5" borderId="3" xfId="0" applyNumberFormat="1" applyFont="1" applyFill="1" applyBorder="1" applyAlignment="1">
      <alignment horizontal="center" vertical="center"/>
    </xf>
    <xf numFmtId="164" fontId="3" fillId="5" borderId="7" xfId="0" applyNumberFormat="1" applyFont="1" applyFill="1" applyBorder="1" applyAlignment="1">
      <alignment vertical="center"/>
    </xf>
    <xf numFmtId="20" fontId="3" fillId="4" borderId="11" xfId="0" applyNumberFormat="1" applyFont="1" applyFill="1" applyBorder="1" applyAlignment="1">
      <alignment vertical="center"/>
    </xf>
    <xf numFmtId="0" fontId="3" fillId="4" borderId="13" xfId="0" applyFont="1" applyFill="1" applyBorder="1" applyAlignment="1">
      <alignment vertical="center"/>
    </xf>
    <xf numFmtId="0" fontId="11" fillId="0" borderId="0" xfId="1" applyFont="1" applyAlignment="1">
      <alignment horizontal="left"/>
    </xf>
    <xf numFmtId="0" fontId="12" fillId="0" borderId="0" xfId="1" applyFont="1"/>
    <xf numFmtId="0" fontId="11" fillId="0" borderId="0" xfId="1" applyFont="1"/>
    <xf numFmtId="0" fontId="11" fillId="0" borderId="0" xfId="1" applyFont="1" applyAlignment="1">
      <alignment vertical="top"/>
    </xf>
    <xf numFmtId="0" fontId="14" fillId="0" borderId="0" xfId="1" applyFont="1" applyAlignment="1">
      <alignment horizontal="center" vertical="center"/>
    </xf>
    <xf numFmtId="0" fontId="16" fillId="14" borderId="32" xfId="1" applyFont="1" applyFill="1" applyBorder="1" applyAlignment="1">
      <alignment horizontal="center" vertical="top" wrapText="1"/>
    </xf>
    <xf numFmtId="0" fontId="16" fillId="14" borderId="3" xfId="1" applyFont="1" applyFill="1" applyBorder="1" applyAlignment="1">
      <alignment horizontal="center" vertical="top" wrapText="1"/>
    </xf>
    <xf numFmtId="0" fontId="16" fillId="15" borderId="3" xfId="1" applyFont="1" applyFill="1" applyBorder="1" applyAlignment="1">
      <alignment horizontal="center" vertical="top" wrapText="1"/>
    </xf>
    <xf numFmtId="0" fontId="16" fillId="16" borderId="3" xfId="1" applyFont="1" applyFill="1" applyBorder="1" applyAlignment="1">
      <alignment horizontal="center" vertical="top" wrapText="1"/>
    </xf>
    <xf numFmtId="0" fontId="16" fillId="17" borderId="3" xfId="1" applyFont="1" applyFill="1" applyBorder="1" applyAlignment="1">
      <alignment horizontal="center" vertical="top" wrapText="1"/>
    </xf>
    <xf numFmtId="0" fontId="16" fillId="17" borderId="6" xfId="1" applyFont="1" applyFill="1" applyBorder="1" applyAlignment="1">
      <alignment horizontal="center" vertical="top" wrapText="1"/>
    </xf>
    <xf numFmtId="0" fontId="16" fillId="17" borderId="0" xfId="1" applyFont="1" applyFill="1" applyBorder="1" applyAlignment="1">
      <alignment horizontal="center" vertical="top" wrapText="1"/>
    </xf>
    <xf numFmtId="0" fontId="12" fillId="0" borderId="0" xfId="1" applyFont="1" applyBorder="1"/>
    <xf numFmtId="0" fontId="17" fillId="18" borderId="14" xfId="1" applyFont="1" applyFill="1" applyBorder="1" applyAlignment="1">
      <alignment horizontal="center" vertical="top" wrapText="1"/>
    </xf>
    <xf numFmtId="0" fontId="12" fillId="19" borderId="4" xfId="1" applyFont="1" applyFill="1" applyBorder="1" applyAlignment="1">
      <alignment vertical="top" wrapText="1"/>
    </xf>
    <xf numFmtId="0" fontId="17" fillId="19" borderId="1" xfId="1" applyFont="1" applyFill="1" applyBorder="1" applyAlignment="1">
      <alignment vertical="top" wrapText="1"/>
    </xf>
    <xf numFmtId="0" fontId="16" fillId="19" borderId="1" xfId="1" applyFont="1" applyFill="1" applyBorder="1" applyAlignment="1">
      <alignment horizontal="center" vertical="center" wrapText="1"/>
    </xf>
    <xf numFmtId="0" fontId="17" fillId="15" borderId="1" xfId="1" applyFont="1" applyFill="1" applyBorder="1" applyAlignment="1">
      <alignment horizontal="center" vertical="center"/>
    </xf>
    <xf numFmtId="0" fontId="17" fillId="20" borderId="1" xfId="1" applyFont="1" applyFill="1" applyBorder="1" applyAlignment="1">
      <alignment horizontal="center" vertical="center"/>
    </xf>
    <xf numFmtId="0" fontId="17" fillId="17" borderId="1" xfId="1" applyFont="1" applyFill="1" applyBorder="1" applyAlignment="1">
      <alignment horizontal="center" vertical="center"/>
    </xf>
    <xf numFmtId="0" fontId="17" fillId="17" borderId="7" xfId="1" applyFont="1" applyFill="1" applyBorder="1" applyAlignment="1">
      <alignment horizontal="center" vertical="center"/>
    </xf>
    <xf numFmtId="0" fontId="17" fillId="17" borderId="0" xfId="1" applyFont="1" applyFill="1" applyBorder="1" applyAlignment="1">
      <alignment horizontal="center" vertical="center"/>
    </xf>
    <xf numFmtId="0" fontId="20" fillId="0" borderId="0" xfId="1" applyFont="1" applyBorder="1" applyAlignment="1">
      <alignment vertical="top"/>
    </xf>
    <xf numFmtId="0" fontId="17" fillId="0" borderId="0" xfId="1" applyFont="1" applyBorder="1" applyAlignment="1">
      <alignment vertical="top"/>
    </xf>
    <xf numFmtId="0" fontId="20" fillId="0" borderId="0" xfId="1" applyFont="1" applyAlignment="1">
      <alignment vertical="top"/>
    </xf>
    <xf numFmtId="0" fontId="17" fillId="18" borderId="9" xfId="1" applyFont="1" applyFill="1" applyBorder="1" applyAlignment="1">
      <alignment horizontal="center" vertical="top" wrapText="1"/>
    </xf>
    <xf numFmtId="0" fontId="12" fillId="0" borderId="1" xfId="1" applyFont="1" applyBorder="1" applyAlignment="1">
      <alignment wrapText="1"/>
    </xf>
    <xf numFmtId="0" fontId="19" fillId="19" borderId="1" xfId="1" applyFont="1" applyFill="1" applyBorder="1" applyAlignment="1">
      <alignment horizontal="center" vertical="top" wrapText="1"/>
    </xf>
    <xf numFmtId="0" fontId="19" fillId="19" borderId="7" xfId="1" applyFont="1" applyFill="1" applyBorder="1" applyAlignment="1">
      <alignment horizontal="center" vertical="top" wrapText="1"/>
    </xf>
    <xf numFmtId="0" fontId="12" fillId="0" borderId="1" xfId="2" applyFont="1" applyBorder="1" applyAlignment="1">
      <alignment vertical="center" wrapText="1"/>
    </xf>
    <xf numFmtId="0" fontId="22" fillId="0" borderId="1" xfId="2" applyFont="1" applyBorder="1" applyAlignment="1">
      <alignment vertical="center" wrapText="1"/>
    </xf>
    <xf numFmtId="0" fontId="12" fillId="0" borderId="0" xfId="1" applyFont="1" applyBorder="1" applyAlignment="1">
      <alignment vertical="top"/>
    </xf>
    <xf numFmtId="0" fontId="12" fillId="0" borderId="0" xfId="1" applyFont="1" applyAlignment="1">
      <alignment vertical="top"/>
    </xf>
    <xf numFmtId="0" fontId="12" fillId="18" borderId="1" xfId="1" applyFont="1" applyFill="1" applyBorder="1" applyAlignment="1">
      <alignment vertical="top" wrapText="1"/>
    </xf>
    <xf numFmtId="0" fontId="18" fillId="19" borderId="1" xfId="1" applyFont="1" applyFill="1" applyBorder="1" applyAlignment="1">
      <alignment vertical="top" wrapText="1"/>
    </xf>
    <xf numFmtId="0" fontId="22" fillId="19" borderId="1" xfId="1" applyFont="1" applyFill="1" applyBorder="1" applyAlignment="1">
      <alignment vertical="top" wrapText="1"/>
    </xf>
    <xf numFmtId="0" fontId="17" fillId="19" borderId="33" xfId="1" applyFont="1" applyFill="1" applyBorder="1" applyAlignment="1">
      <alignment vertical="top" wrapText="1"/>
    </xf>
    <xf numFmtId="0" fontId="19" fillId="19" borderId="33" xfId="1" applyFont="1" applyFill="1" applyBorder="1" applyAlignment="1">
      <alignment horizontal="center" vertical="top" wrapText="1"/>
    </xf>
    <xf numFmtId="0" fontId="19" fillId="19" borderId="6" xfId="1" applyFont="1" applyFill="1" applyBorder="1" applyAlignment="1">
      <alignment horizontal="center" vertical="top" wrapText="1"/>
    </xf>
    <xf numFmtId="0" fontId="17" fillId="19" borderId="9" xfId="1" applyFont="1" applyFill="1" applyBorder="1" applyAlignment="1">
      <alignment horizontal="center" vertical="top" wrapText="1"/>
    </xf>
    <xf numFmtId="0" fontId="12" fillId="19" borderId="1" xfId="1" applyFont="1" applyFill="1" applyBorder="1" applyAlignment="1">
      <alignment wrapText="1"/>
    </xf>
    <xf numFmtId="0" fontId="12" fillId="19" borderId="1" xfId="1" applyFont="1" applyFill="1" applyBorder="1" applyAlignment="1">
      <alignment vertical="top" wrapText="1"/>
    </xf>
    <xf numFmtId="0" fontId="12" fillId="0" borderId="34" xfId="1" applyFont="1" applyBorder="1" applyAlignment="1">
      <alignment vertical="top"/>
    </xf>
    <xf numFmtId="0" fontId="17" fillId="0" borderId="0" xfId="1" applyFont="1" applyBorder="1"/>
    <xf numFmtId="0" fontId="12" fillId="0" borderId="34" xfId="1" applyFont="1" applyBorder="1"/>
    <xf numFmtId="0" fontId="17" fillId="21" borderId="9" xfId="1" applyFont="1" applyFill="1" applyBorder="1" applyAlignment="1">
      <alignment horizontal="center" vertical="top" wrapText="1"/>
    </xf>
    <xf numFmtId="0" fontId="12" fillId="21" borderId="1" xfId="1" applyFont="1" applyFill="1" applyBorder="1" applyAlignment="1">
      <alignment vertical="top" wrapText="1"/>
    </xf>
    <xf numFmtId="0" fontId="26" fillId="19" borderId="1" xfId="1" applyFont="1" applyFill="1" applyBorder="1" applyAlignment="1">
      <alignment vertical="top" wrapText="1"/>
    </xf>
    <xf numFmtId="0" fontId="12" fillId="0" borderId="1" xfId="1" applyFont="1" applyBorder="1" applyAlignment="1">
      <alignment vertical="center"/>
    </xf>
    <xf numFmtId="0" fontId="20" fillId="0" borderId="34" xfId="1" applyFont="1" applyBorder="1" applyAlignment="1">
      <alignment vertical="top"/>
    </xf>
    <xf numFmtId="0" fontId="12" fillId="18" borderId="2" xfId="1" applyFont="1" applyFill="1" applyBorder="1" applyAlignment="1">
      <alignment vertical="top" wrapText="1"/>
    </xf>
    <xf numFmtId="0" fontId="17" fillId="22" borderId="9" xfId="1" applyFont="1" applyFill="1" applyBorder="1" applyAlignment="1">
      <alignment horizontal="center" vertical="top" wrapText="1"/>
    </xf>
    <xf numFmtId="0" fontId="12" fillId="22" borderId="1" xfId="1" applyFont="1" applyFill="1" applyBorder="1" applyAlignment="1">
      <alignment vertical="top" wrapText="1"/>
    </xf>
    <xf numFmtId="0" fontId="12" fillId="19" borderId="0" xfId="1" applyFont="1" applyFill="1" applyBorder="1" applyAlignment="1">
      <alignment vertical="top" wrapText="1"/>
    </xf>
    <xf numFmtId="0" fontId="22" fillId="19" borderId="9" xfId="1" applyFont="1" applyFill="1" applyBorder="1" applyAlignment="1">
      <alignment horizontal="center" vertical="top" wrapText="1"/>
    </xf>
    <xf numFmtId="0" fontId="22" fillId="19" borderId="0" xfId="1" applyFont="1" applyFill="1" applyBorder="1" applyAlignment="1">
      <alignment vertical="top" wrapText="1"/>
    </xf>
    <xf numFmtId="0" fontId="17" fillId="19" borderId="0" xfId="1" applyFont="1" applyFill="1" applyBorder="1" applyAlignment="1">
      <alignment vertical="top" wrapText="1"/>
    </xf>
    <xf numFmtId="0" fontId="32" fillId="0" borderId="1" xfId="2" applyFont="1" applyBorder="1" applyAlignment="1">
      <alignment vertical="center" wrapText="1"/>
    </xf>
    <xf numFmtId="0" fontId="22" fillId="19" borderId="2" xfId="1" applyFont="1" applyFill="1" applyBorder="1" applyAlignment="1">
      <alignment vertical="top" wrapText="1"/>
    </xf>
    <xf numFmtId="0" fontId="22" fillId="19" borderId="35" xfId="1" applyFont="1" applyFill="1" applyBorder="1" applyAlignment="1">
      <alignment vertical="top" wrapText="1"/>
    </xf>
    <xf numFmtId="0" fontId="22" fillId="19" borderId="1" xfId="1" applyFont="1" applyFill="1" applyBorder="1" applyAlignment="1">
      <alignment wrapText="1"/>
    </xf>
    <xf numFmtId="0" fontId="12" fillId="0" borderId="0" xfId="1" quotePrefix="1" applyFont="1" applyBorder="1"/>
    <xf numFmtId="0" fontId="17" fillId="21" borderId="1" xfId="1" applyFont="1" applyFill="1" applyBorder="1" applyAlignment="1">
      <alignment vertical="top" wrapText="1"/>
    </xf>
    <xf numFmtId="0" fontId="17" fillId="19" borderId="35" xfId="1" applyFont="1" applyFill="1" applyBorder="1" applyAlignment="1">
      <alignment vertical="top" wrapText="1"/>
    </xf>
    <xf numFmtId="0" fontId="12" fillId="19" borderId="33" xfId="1" applyFont="1" applyFill="1" applyBorder="1" applyAlignment="1">
      <alignment vertical="top" wrapText="1"/>
    </xf>
    <xf numFmtId="0" fontId="18" fillId="19" borderId="33" xfId="1" applyFont="1" applyFill="1" applyBorder="1" applyAlignment="1">
      <alignment vertical="top" wrapText="1"/>
    </xf>
    <xf numFmtId="0" fontId="27" fillId="19" borderId="33" xfId="1" applyFont="1" applyFill="1" applyBorder="1" applyAlignment="1">
      <alignment horizontal="center" vertical="top" wrapText="1"/>
    </xf>
    <xf numFmtId="0" fontId="12" fillId="21" borderId="1" xfId="1" applyFont="1" applyFill="1" applyBorder="1" applyAlignment="1">
      <alignment vertical="center"/>
    </xf>
    <xf numFmtId="0" fontId="12" fillId="0" borderId="0" xfId="1" applyFont="1" applyAlignment="1">
      <alignment vertical="center"/>
    </xf>
    <xf numFmtId="0" fontId="22" fillId="19" borderId="4" xfId="1" applyFont="1" applyFill="1" applyBorder="1" applyAlignment="1">
      <alignment vertical="top" wrapText="1"/>
    </xf>
    <xf numFmtId="0" fontId="22" fillId="0" borderId="1" xfId="1" applyFont="1" applyBorder="1" applyAlignment="1">
      <alignment wrapText="1"/>
    </xf>
    <xf numFmtId="0" fontId="17" fillId="19" borderId="37" xfId="1" applyFont="1" applyFill="1" applyBorder="1" applyAlignment="1">
      <alignment vertical="top" wrapText="1"/>
    </xf>
    <xf numFmtId="0" fontId="19" fillId="19" borderId="37" xfId="1" applyFont="1" applyFill="1" applyBorder="1" applyAlignment="1">
      <alignment horizontal="center" vertical="top" wrapText="1"/>
    </xf>
    <xf numFmtId="0" fontId="17" fillId="18" borderId="36" xfId="1" applyFont="1" applyFill="1" applyBorder="1" applyAlignment="1">
      <alignment horizontal="center" vertical="top" wrapText="1"/>
    </xf>
    <xf numFmtId="0" fontId="12" fillId="0" borderId="0" xfId="1" quotePrefix="1" applyFont="1"/>
    <xf numFmtId="0" fontId="17" fillId="0" borderId="36" xfId="1" applyFont="1" applyFill="1" applyBorder="1" applyAlignment="1">
      <alignment horizontal="center" vertical="top" wrapText="1"/>
    </xf>
    <xf numFmtId="0" fontId="17" fillId="0" borderId="3" xfId="1" applyFont="1" applyFill="1" applyBorder="1" applyAlignment="1">
      <alignment vertical="top" wrapText="1"/>
    </xf>
    <xf numFmtId="0" fontId="17" fillId="0" borderId="37" xfId="1" applyFont="1" applyFill="1" applyBorder="1" applyAlignment="1">
      <alignment vertical="top" wrapText="1"/>
    </xf>
    <xf numFmtId="0" fontId="19" fillId="0" borderId="37" xfId="1" applyFont="1" applyFill="1" applyBorder="1" applyAlignment="1">
      <alignment horizontal="center" vertical="top" wrapText="1"/>
    </xf>
    <xf numFmtId="0" fontId="19" fillId="0" borderId="6" xfId="1" applyFont="1" applyFill="1" applyBorder="1" applyAlignment="1">
      <alignment horizontal="center" vertical="top" wrapText="1"/>
    </xf>
    <xf numFmtId="0" fontId="17" fillId="0" borderId="1" xfId="1" applyFont="1" applyFill="1" applyBorder="1" applyAlignment="1">
      <alignment vertical="top" wrapText="1"/>
    </xf>
    <xf numFmtId="0" fontId="16" fillId="0" borderId="1" xfId="1" applyFont="1" applyFill="1" applyBorder="1" applyAlignment="1">
      <alignment horizontal="center" vertical="center" wrapText="1"/>
    </xf>
    <xf numFmtId="0" fontId="12" fillId="0" borderId="0" xfId="1" applyFont="1" applyFill="1"/>
    <xf numFmtId="0" fontId="10" fillId="0" borderId="0" xfId="1" applyFill="1"/>
    <xf numFmtId="0" fontId="35" fillId="0" borderId="0" xfId="1" applyFont="1" applyFill="1"/>
    <xf numFmtId="0" fontId="14" fillId="0" borderId="0" xfId="1" applyFont="1" applyFill="1" applyAlignment="1">
      <alignment horizontal="center" vertical="center"/>
    </xf>
    <xf numFmtId="0" fontId="36" fillId="0" borderId="0" xfId="1" applyFont="1" applyFill="1" applyAlignment="1">
      <alignment horizontal="center" vertical="center"/>
    </xf>
    <xf numFmtId="0" fontId="19" fillId="0" borderId="0" xfId="1" applyFont="1" applyFill="1" applyAlignment="1">
      <alignment horizontal="center" vertical="center"/>
    </xf>
    <xf numFmtId="0" fontId="12" fillId="0" borderId="0" xfId="1" applyFont="1" applyFill="1" applyAlignment="1">
      <alignment horizontal="center"/>
    </xf>
    <xf numFmtId="0" fontId="12"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xf numFmtId="0" fontId="11" fillId="0" borderId="0" xfId="1" applyFont="1" applyFill="1" applyAlignment="1">
      <alignment vertical="top"/>
    </xf>
    <xf numFmtId="0" fontId="15" fillId="0" borderId="0" xfId="1" applyFont="1" applyFill="1" applyAlignment="1">
      <alignment horizontal="center" vertical="center"/>
    </xf>
    <xf numFmtId="0" fontId="14" fillId="0" borderId="0" xfId="1" applyFont="1" applyFill="1" applyAlignment="1">
      <alignment horizontal="left" vertical="center"/>
    </xf>
    <xf numFmtId="0" fontId="12" fillId="19" borderId="0" xfId="1" applyFont="1" applyFill="1" applyAlignment="1">
      <alignment horizontal="center"/>
    </xf>
    <xf numFmtId="0" fontId="12" fillId="19" borderId="0" xfId="1" applyFont="1" applyFill="1"/>
    <xf numFmtId="0" fontId="11" fillId="19" borderId="0" xfId="1" applyFont="1" applyFill="1"/>
    <xf numFmtId="0" fontId="11" fillId="19" borderId="0" xfId="1" applyFont="1" applyFill="1" applyAlignment="1">
      <alignment vertical="top"/>
    </xf>
    <xf numFmtId="0" fontId="14" fillId="19" borderId="0" xfId="1" applyFont="1" applyFill="1" applyAlignment="1">
      <alignment horizontal="center" vertical="center"/>
    </xf>
    <xf numFmtId="0" fontId="15" fillId="0" borderId="0" xfId="1" applyFont="1" applyAlignment="1">
      <alignment horizontal="center" vertical="center"/>
    </xf>
    <xf numFmtId="0" fontId="19" fillId="0" borderId="0" xfId="1" applyFont="1" applyAlignment="1">
      <alignment horizontal="center" vertical="center"/>
    </xf>
    <xf numFmtId="0" fontId="12" fillId="0" borderId="0" xfId="1" applyFont="1" applyAlignment="1">
      <alignment horizontal="center"/>
    </xf>
    <xf numFmtId="0" fontId="12" fillId="3" borderId="1" xfId="1" applyFont="1" applyFill="1" applyBorder="1" applyAlignment="1">
      <alignment vertical="top" wrapText="1"/>
    </xf>
    <xf numFmtId="0" fontId="17" fillId="3" borderId="1" xfId="1" applyFont="1" applyFill="1" applyBorder="1" applyAlignment="1">
      <alignment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xf>
    <xf numFmtId="0" fontId="12" fillId="3" borderId="1" xfId="1" applyFont="1" applyFill="1" applyBorder="1"/>
    <xf numFmtId="0" fontId="12" fillId="3" borderId="1" xfId="1" applyFont="1" applyFill="1" applyBorder="1" applyAlignment="1">
      <alignment wrapText="1"/>
    </xf>
    <xf numFmtId="0" fontId="19" fillId="3" borderId="1" xfId="1" applyFont="1" applyFill="1" applyBorder="1" applyAlignment="1">
      <alignment horizontal="center" vertical="top" wrapText="1"/>
    </xf>
    <xf numFmtId="0" fontId="12" fillId="3" borderId="1" xfId="2" applyFont="1" applyFill="1" applyBorder="1" applyAlignment="1">
      <alignment vertical="center" wrapText="1"/>
    </xf>
    <xf numFmtId="0" fontId="22" fillId="3" borderId="1" xfId="2" applyFont="1" applyFill="1" applyBorder="1" applyAlignment="1">
      <alignment vertical="center" wrapText="1"/>
    </xf>
    <xf numFmtId="0" fontId="18" fillId="3" borderId="1" xfId="1" applyFont="1" applyFill="1" applyBorder="1" applyAlignment="1">
      <alignment vertical="top" wrapText="1"/>
    </xf>
    <xf numFmtId="0" fontId="22" fillId="3" borderId="1" xfId="1" applyFont="1" applyFill="1" applyBorder="1" applyAlignment="1">
      <alignment vertical="top" wrapText="1"/>
    </xf>
    <xf numFmtId="0" fontId="12" fillId="3" borderId="1" xfId="1" applyFont="1" applyFill="1" applyBorder="1" applyAlignment="1">
      <alignment vertical="top"/>
    </xf>
    <xf numFmtId="0" fontId="25" fillId="3" borderId="1" xfId="1" applyFont="1" applyFill="1" applyBorder="1" applyAlignment="1">
      <alignment vertical="top" wrapText="1"/>
    </xf>
    <xf numFmtId="0" fontId="26" fillId="3" borderId="1" xfId="1" applyFont="1" applyFill="1" applyBorder="1" applyAlignment="1">
      <alignment vertical="top" wrapText="1"/>
    </xf>
    <xf numFmtId="0" fontId="27" fillId="3" borderId="1" xfId="1" applyFont="1" applyFill="1" applyBorder="1" applyAlignment="1">
      <alignment horizontal="center" vertical="top" wrapText="1"/>
    </xf>
    <xf numFmtId="0" fontId="12" fillId="3" borderId="1" xfId="1" applyFont="1" applyFill="1" applyBorder="1" applyAlignment="1">
      <alignment vertical="center"/>
    </xf>
    <xf numFmtId="0" fontId="20" fillId="3" borderId="1" xfId="1" applyFont="1" applyFill="1" applyBorder="1" applyAlignment="1">
      <alignment vertical="top"/>
    </xf>
    <xf numFmtId="0" fontId="28" fillId="3" borderId="1" xfId="1" applyFont="1" applyFill="1" applyBorder="1" applyAlignment="1">
      <alignment horizontal="left" vertical="top" wrapText="1"/>
    </xf>
    <xf numFmtId="0" fontId="12" fillId="3" borderId="1" xfId="1" quotePrefix="1" applyFont="1" applyFill="1" applyBorder="1" applyAlignment="1">
      <alignment vertical="top"/>
    </xf>
    <xf numFmtId="0" fontId="0" fillId="5" borderId="0" xfId="0" applyFill="1" applyAlignment="1">
      <alignment horizontal="center" vertical="center"/>
    </xf>
    <xf numFmtId="0" fontId="3" fillId="5" borderId="1" xfId="0" applyFont="1" applyFill="1" applyBorder="1" applyAlignment="1">
      <alignment horizontal="center" vertical="center"/>
    </xf>
    <xf numFmtId="164" fontId="3" fillId="10" borderId="5" xfId="0" applyNumberFormat="1" applyFont="1" applyFill="1" applyBorder="1" applyAlignment="1">
      <alignment horizontal="center" vertical="center"/>
    </xf>
    <xf numFmtId="164" fontId="3" fillId="12" borderId="7" xfId="0" applyNumberFormat="1" applyFont="1" applyFill="1" applyBorder="1" applyAlignment="1">
      <alignment horizontal="center" vertical="center" wrapText="1"/>
    </xf>
    <xf numFmtId="164" fontId="3" fillId="10" borderId="10" xfId="0" applyNumberFormat="1" applyFont="1" applyFill="1" applyBorder="1" applyAlignment="1">
      <alignment horizontal="center" vertical="center"/>
    </xf>
    <xf numFmtId="20" fontId="3" fillId="10" borderId="2" xfId="0" applyNumberFormat="1" applyFont="1" applyFill="1" applyBorder="1" applyAlignment="1">
      <alignment horizontal="center" vertical="center"/>
    </xf>
    <xf numFmtId="0" fontId="17" fillId="3" borderId="0" xfId="1" applyFont="1" applyFill="1" applyBorder="1" applyAlignment="1">
      <alignment horizontal="center" vertical="center"/>
    </xf>
    <xf numFmtId="0" fontId="20" fillId="0" borderId="1" xfId="1" applyFont="1" applyBorder="1" applyAlignment="1">
      <alignment vertical="top"/>
    </xf>
    <xf numFmtId="0" fontId="12" fillId="0" borderId="1" xfId="1" applyFont="1" applyBorder="1" applyAlignment="1">
      <alignment vertical="top"/>
    </xf>
    <xf numFmtId="0" fontId="12" fillId="0" borderId="1" xfId="1" applyFont="1" applyBorder="1"/>
    <xf numFmtId="0" fontId="12" fillId="18" borderId="4" xfId="1" applyFont="1" applyFill="1" applyBorder="1" applyAlignment="1">
      <alignment vertical="top" wrapText="1"/>
    </xf>
    <xf numFmtId="0" fontId="12" fillId="0" borderId="1" xfId="1" applyFont="1" applyBorder="1" applyAlignment="1">
      <alignment vertical="top" wrapText="1"/>
    </xf>
    <xf numFmtId="0" fontId="12" fillId="0" borderId="0" xfId="1" applyFont="1" applyBorder="1" applyAlignment="1">
      <alignment wrapText="1"/>
    </xf>
    <xf numFmtId="0" fontId="12" fillId="3" borderId="0" xfId="1" applyFont="1" applyFill="1" applyBorder="1" applyAlignment="1">
      <alignment vertical="top" wrapText="1"/>
    </xf>
    <xf numFmtId="0" fontId="17" fillId="3" borderId="4" xfId="1" applyFont="1" applyFill="1" applyBorder="1" applyAlignment="1">
      <alignment vertical="top" wrapText="1"/>
    </xf>
    <xf numFmtId="0" fontId="19" fillId="3" borderId="4" xfId="1" applyFont="1" applyFill="1" applyBorder="1" applyAlignment="1">
      <alignment horizontal="center" vertical="top" wrapText="1"/>
    </xf>
    <xf numFmtId="0" fontId="19" fillId="3" borderId="12" xfId="1" applyFont="1" applyFill="1" applyBorder="1" applyAlignment="1">
      <alignment horizontal="center" vertical="top" wrapText="1"/>
    </xf>
    <xf numFmtId="0" fontId="21" fillId="0" borderId="1" xfId="2" applyBorder="1" applyAlignment="1">
      <alignment vertical="center" wrapText="1"/>
    </xf>
    <xf numFmtId="0" fontId="19" fillId="3" borderId="7" xfId="1" applyFont="1" applyFill="1" applyBorder="1" applyAlignment="1">
      <alignment horizontal="center" vertical="top" wrapText="1"/>
    </xf>
    <xf numFmtId="0" fontId="31" fillId="0" borderId="1" xfId="2" applyFont="1" applyBorder="1" applyAlignment="1">
      <alignment vertical="center" wrapText="1"/>
    </xf>
    <xf numFmtId="0" fontId="17" fillId="21" borderId="36" xfId="1" applyFont="1" applyFill="1" applyBorder="1" applyAlignment="1">
      <alignment horizontal="center" vertical="top" wrapText="1"/>
    </xf>
    <xf numFmtId="0" fontId="17" fillId="18" borderId="37" xfId="1" applyFont="1" applyFill="1" applyBorder="1" applyAlignment="1">
      <alignment vertical="top" wrapText="1"/>
    </xf>
    <xf numFmtId="0" fontId="12" fillId="19" borderId="35" xfId="1" applyFont="1" applyFill="1" applyBorder="1" applyAlignment="1">
      <alignment vertical="top" wrapText="1"/>
    </xf>
    <xf numFmtId="0" fontId="17" fillId="21" borderId="37" xfId="1" applyFont="1" applyFill="1" applyBorder="1" applyAlignment="1">
      <alignment vertical="top" wrapText="1"/>
    </xf>
    <xf numFmtId="0" fontId="12" fillId="22" borderId="0" xfId="1" applyFont="1" applyFill="1" applyBorder="1" applyAlignment="1">
      <alignment vertical="top" wrapText="1"/>
    </xf>
    <xf numFmtId="0" fontId="22" fillId="19" borderId="33" xfId="1" applyFont="1" applyFill="1" applyBorder="1" applyAlignment="1">
      <alignment vertical="top" wrapText="1"/>
    </xf>
    <xf numFmtId="0" fontId="12" fillId="19" borderId="1" xfId="1" applyFont="1" applyFill="1" applyBorder="1" applyAlignment="1">
      <alignment vertical="center"/>
    </xf>
    <xf numFmtId="0" fontId="12" fillId="21" borderId="0" xfId="1" applyFont="1" applyFill="1" applyBorder="1" applyAlignment="1">
      <alignment vertical="top" wrapText="1"/>
    </xf>
    <xf numFmtId="0" fontId="34" fillId="21" borderId="37" xfId="3" applyFont="1" applyFill="1" applyBorder="1" applyAlignment="1">
      <alignment vertical="top" wrapText="1"/>
    </xf>
    <xf numFmtId="0" fontId="26" fillId="23" borderId="1" xfId="1" applyFont="1" applyFill="1" applyBorder="1" applyAlignment="1">
      <alignment vertical="top" wrapText="1"/>
    </xf>
    <xf numFmtId="0" fontId="17" fillId="23" borderId="1" xfId="1" applyFont="1" applyFill="1" applyBorder="1" applyAlignment="1">
      <alignment vertical="top" wrapText="1"/>
    </xf>
    <xf numFmtId="0" fontId="16" fillId="23" borderId="1" xfId="1" applyFont="1" applyFill="1" applyBorder="1" applyAlignment="1">
      <alignment horizontal="center" vertical="center" wrapText="1"/>
    </xf>
    <xf numFmtId="0" fontId="17" fillId="23" borderId="1" xfId="1" applyFont="1" applyFill="1" applyBorder="1" applyAlignment="1">
      <alignment horizontal="center" vertical="center"/>
    </xf>
    <xf numFmtId="0" fontId="17" fillId="19" borderId="36" xfId="1" applyFont="1" applyFill="1" applyBorder="1" applyAlignment="1">
      <alignment horizontal="center" vertical="top" wrapText="1"/>
    </xf>
    <xf numFmtId="0" fontId="12" fillId="22" borderId="35" xfId="1" applyFont="1" applyFill="1" applyBorder="1" applyAlignment="1">
      <alignment vertical="top" wrapText="1"/>
    </xf>
    <xf numFmtId="0" fontId="12" fillId="21" borderId="2" xfId="1" applyFont="1" applyFill="1" applyBorder="1" applyAlignment="1">
      <alignment vertical="top" wrapText="1"/>
    </xf>
    <xf numFmtId="0" fontId="12" fillId="19" borderId="37" xfId="1" applyFont="1" applyFill="1" applyBorder="1" applyAlignment="1">
      <alignment vertical="top"/>
    </xf>
    <xf numFmtId="0" fontId="12" fillId="22" borderId="3" xfId="1" applyFont="1" applyFill="1" applyBorder="1" applyAlignment="1">
      <alignment vertical="top" wrapText="1"/>
    </xf>
    <xf numFmtId="0" fontId="22" fillId="19" borderId="0" xfId="1" applyFont="1" applyFill="1" applyBorder="1" applyAlignment="1">
      <alignment vertical="center"/>
    </xf>
    <xf numFmtId="0" fontId="17" fillId="3" borderId="0" xfId="1" applyFont="1" applyFill="1" applyBorder="1" applyAlignment="1">
      <alignment vertical="top" wrapText="1"/>
    </xf>
    <xf numFmtId="0" fontId="18" fillId="22" borderId="33" xfId="1" applyFont="1" applyFill="1" applyBorder="1" applyAlignment="1">
      <alignment vertical="top" wrapText="1"/>
    </xf>
    <xf numFmtId="0" fontId="12" fillId="19" borderId="37" xfId="1" applyFont="1" applyFill="1" applyBorder="1" applyAlignment="1">
      <alignment wrapText="1"/>
    </xf>
    <xf numFmtId="0" fontId="18" fillId="19" borderId="37" xfId="1" applyFont="1" applyFill="1" applyBorder="1" applyAlignment="1">
      <alignment vertical="top" wrapText="1"/>
    </xf>
    <xf numFmtId="0" fontId="27" fillId="19" borderId="6" xfId="1" applyFont="1" applyFill="1" applyBorder="1" applyAlignment="1">
      <alignment horizontal="center" vertical="top" wrapText="1"/>
    </xf>
    <xf numFmtId="0" fontId="17" fillId="23" borderId="7" xfId="1" applyFont="1" applyFill="1" applyBorder="1" applyAlignment="1">
      <alignment horizontal="center" vertical="center"/>
    </xf>
    <xf numFmtId="0" fontId="17" fillId="23" borderId="0" xfId="1" applyFont="1" applyFill="1" applyBorder="1" applyAlignment="1">
      <alignment horizontal="center" vertical="center"/>
    </xf>
    <xf numFmtId="0" fontId="12" fillId="23" borderId="0" xfId="1" applyFont="1" applyFill="1" applyBorder="1" applyAlignment="1">
      <alignment vertical="top"/>
    </xf>
    <xf numFmtId="0" fontId="20" fillId="23" borderId="0" xfId="1" applyFont="1" applyFill="1" applyBorder="1" applyAlignment="1">
      <alignment vertical="top"/>
    </xf>
    <xf numFmtId="0" fontId="12" fillId="23" borderId="0" xfId="1" applyFont="1" applyFill="1" applyBorder="1"/>
    <xf numFmtId="0" fontId="17" fillId="23" borderId="0" xfId="1" applyFont="1" applyFill="1" applyBorder="1" applyAlignment="1">
      <alignment vertical="center"/>
    </xf>
    <xf numFmtId="0" fontId="12" fillId="3" borderId="6" xfId="1" applyFont="1" applyFill="1" applyBorder="1" applyAlignment="1">
      <alignment vertical="top" wrapText="1"/>
    </xf>
    <xf numFmtId="0" fontId="12" fillId="3" borderId="4" xfId="1" applyFont="1" applyFill="1" applyBorder="1" applyAlignment="1">
      <alignment vertical="top"/>
    </xf>
    <xf numFmtId="0" fontId="12" fillId="3" borderId="4" xfId="1" applyFont="1" applyFill="1" applyBorder="1" applyAlignment="1">
      <alignment wrapText="1"/>
    </xf>
    <xf numFmtId="0" fontId="26" fillId="23" borderId="4" xfId="1" applyFont="1" applyFill="1" applyBorder="1" applyAlignment="1">
      <alignment vertical="top" wrapText="1"/>
    </xf>
    <xf numFmtId="0" fontId="17" fillId="23" borderId="4" xfId="1" applyFont="1" applyFill="1" applyBorder="1" applyAlignment="1">
      <alignment vertical="top" wrapText="1"/>
    </xf>
    <xf numFmtId="0" fontId="16" fillId="23" borderId="4" xfId="1" applyFont="1" applyFill="1" applyBorder="1" applyAlignment="1">
      <alignment horizontal="center" vertical="center" wrapText="1"/>
    </xf>
    <xf numFmtId="0" fontId="17" fillId="23" borderId="4" xfId="1" applyFont="1" applyFill="1" applyBorder="1" applyAlignment="1">
      <alignment horizontal="center" vertical="center"/>
    </xf>
    <xf numFmtId="0" fontId="17" fillId="23" borderId="12" xfId="1" applyFont="1" applyFill="1" applyBorder="1" applyAlignment="1">
      <alignment horizontal="center" vertical="center"/>
    </xf>
    <xf numFmtId="0" fontId="12" fillId="0" borderId="1" xfId="1" applyFont="1" applyBorder="1" applyAlignment="1">
      <alignment horizontal="center" vertical="center"/>
    </xf>
    <xf numFmtId="0" fontId="12" fillId="3" borderId="1" xfId="1" applyFont="1" applyFill="1" applyBorder="1" applyAlignment="1">
      <alignment vertical="center" wrapText="1"/>
    </xf>
    <xf numFmtId="0" fontId="17" fillId="3" borderId="1" xfId="1" applyFont="1" applyFill="1" applyBorder="1" applyAlignment="1">
      <alignment vertical="center" wrapText="1"/>
    </xf>
    <xf numFmtId="0" fontId="12" fillId="19" borderId="1" xfId="1" applyFont="1" applyFill="1" applyBorder="1" applyAlignment="1">
      <alignment vertical="center" wrapText="1"/>
    </xf>
    <xf numFmtId="0" fontId="17" fillId="19" borderId="1" xfId="1" applyFont="1" applyFill="1" applyBorder="1" applyAlignment="1">
      <alignment vertical="center" wrapText="1"/>
    </xf>
    <xf numFmtId="0" fontId="17" fillId="19" borderId="1" xfId="3" applyFont="1" applyFill="1" applyBorder="1" applyAlignment="1">
      <alignment vertical="center" wrapText="1"/>
    </xf>
    <xf numFmtId="0" fontId="3" fillId="4" borderId="8" xfId="0" applyFont="1" applyFill="1" applyBorder="1" applyAlignment="1">
      <alignment vertical="center"/>
    </xf>
    <xf numFmtId="43" fontId="0" fillId="0" borderId="0" xfId="4" applyFont="1"/>
    <xf numFmtId="0" fontId="3" fillId="5" borderId="0" xfId="0" applyFont="1" applyFill="1" applyBorder="1" applyAlignment="1">
      <alignment vertical="center"/>
    </xf>
    <xf numFmtId="0" fontId="3" fillId="5" borderId="13" xfId="0" applyFont="1" applyFill="1" applyBorder="1" applyAlignment="1">
      <alignment vertical="center"/>
    </xf>
    <xf numFmtId="0" fontId="3" fillId="4" borderId="4" xfId="0" applyFont="1" applyFill="1" applyBorder="1" applyAlignment="1">
      <alignment horizontal="center" vertical="center"/>
    </xf>
    <xf numFmtId="0" fontId="3" fillId="7" borderId="8" xfId="0" applyFont="1" applyFill="1" applyBorder="1" applyAlignment="1">
      <alignment horizontal="center" vertical="center"/>
    </xf>
    <xf numFmtId="0" fontId="3" fillId="12" borderId="8" xfId="0" applyFont="1" applyFill="1" applyBorder="1" applyAlignment="1">
      <alignment horizontal="center" vertical="center" wrapText="1"/>
    </xf>
    <xf numFmtId="0" fontId="3" fillId="7" borderId="1" xfId="0" applyFont="1" applyFill="1" applyBorder="1" applyAlignment="1">
      <alignment horizontal="center" vertical="center"/>
    </xf>
    <xf numFmtId="164" fontId="3" fillId="7" borderId="1" xfId="0" applyNumberFormat="1" applyFont="1" applyFill="1" applyBorder="1" applyAlignment="1">
      <alignment horizontal="center" vertical="center"/>
    </xf>
    <xf numFmtId="0" fontId="1" fillId="12" borderId="2"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1" fillId="10" borderId="7" xfId="0" applyFont="1" applyFill="1" applyBorder="1" applyAlignment="1">
      <alignment horizontal="center" vertical="center"/>
    </xf>
    <xf numFmtId="0" fontId="1" fillId="10" borderId="8" xfId="0" applyFont="1" applyFill="1" applyBorder="1" applyAlignment="1">
      <alignment horizontal="center" vertical="center"/>
    </xf>
    <xf numFmtId="0" fontId="1" fillId="10" borderId="9" xfId="0" applyFont="1" applyFill="1" applyBorder="1" applyAlignment="1">
      <alignment horizontal="center" vertical="center"/>
    </xf>
    <xf numFmtId="0" fontId="3" fillId="5"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20" fontId="3" fillId="4" borderId="2" xfId="0" applyNumberFormat="1" applyFont="1" applyFill="1" applyBorder="1" applyAlignment="1">
      <alignment horizontal="center" vertical="center"/>
    </xf>
    <xf numFmtId="20" fontId="3" fillId="4" borderId="4"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20" fontId="3" fillId="4" borderId="5" xfId="0" applyNumberFormat="1" applyFont="1" applyFill="1" applyBorder="1" applyAlignment="1">
      <alignment horizontal="center" vertical="center"/>
    </xf>
    <xf numFmtId="20" fontId="3" fillId="4" borderId="12" xfId="0" applyNumberFormat="1" applyFont="1" applyFill="1" applyBorder="1" applyAlignment="1">
      <alignment horizontal="center" vertical="center"/>
    </xf>
    <xf numFmtId="20" fontId="3" fillId="4" borderId="11" xfId="0" applyNumberFormat="1" applyFont="1" applyFill="1" applyBorder="1" applyAlignment="1">
      <alignment horizontal="center" vertical="center"/>
    </xf>
    <xf numFmtId="20" fontId="3" fillId="4" borderId="14" xfId="0" applyNumberFormat="1" applyFont="1" applyFill="1" applyBorder="1" applyAlignment="1">
      <alignment horizontal="center" vertical="center"/>
    </xf>
    <xf numFmtId="0" fontId="3" fillId="4" borderId="10" xfId="0" applyFont="1" applyFill="1" applyBorder="1" applyAlignment="1">
      <alignment horizontal="center" vertical="center"/>
    </xf>
    <xf numFmtId="0" fontId="3" fillId="4" borderId="13" xfId="0" applyFont="1" applyFill="1" applyBorder="1" applyAlignment="1">
      <alignment horizontal="center" vertical="center"/>
    </xf>
    <xf numFmtId="0" fontId="1" fillId="5" borderId="14"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2" fillId="0" borderId="0" xfId="0" applyFont="1" applyAlignment="1">
      <alignment horizontal="center"/>
    </xf>
    <xf numFmtId="0" fontId="3"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7" borderId="1"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8" xfId="0" applyBorder="1"/>
    <xf numFmtId="0" fontId="0" fillId="0" borderId="9"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3" borderId="0"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4" xfId="0"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0" fillId="4" borderId="5"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20" fontId="3" fillId="0" borderId="5" xfId="0" applyNumberFormat="1" applyFont="1" applyBorder="1" applyAlignment="1">
      <alignment horizontal="center" vertical="center"/>
    </xf>
    <xf numFmtId="20" fontId="3" fillId="0" borderId="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5" xfId="0" applyNumberFormat="1" applyFont="1" applyBorder="1" applyAlignment="1">
      <alignment horizontal="center" vertical="center"/>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8" borderId="7"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3" fillId="2" borderId="13" xfId="1" applyFont="1" applyFill="1" applyBorder="1" applyAlignment="1">
      <alignment horizontal="center"/>
    </xf>
    <xf numFmtId="0" fontId="15" fillId="0" borderId="0" xfId="1" applyFont="1" applyAlignment="1">
      <alignment horizontal="center" vertical="center"/>
    </xf>
    <xf numFmtId="0" fontId="1" fillId="5"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1" fillId="9" borderId="5"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3" fillId="10" borderId="2" xfId="0" applyFont="1" applyFill="1" applyBorder="1" applyAlignment="1">
      <alignment horizontal="center"/>
    </xf>
    <xf numFmtId="0" fontId="3" fillId="10" borderId="4" xfId="0" applyFont="1" applyFill="1" applyBorder="1" applyAlignment="1">
      <alignment horizontal="center"/>
    </xf>
    <xf numFmtId="0" fontId="1" fillId="10" borderId="5"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3" borderId="1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5">
    <cellStyle name="Comma" xfId="4" builtinId="3"/>
    <cellStyle name="Hyperlink" xfId="3" builtinId="8"/>
    <cellStyle name="Normal" xfId="0" builtinId="0"/>
    <cellStyle name="Normal 2" xfId="1"/>
    <cellStyle name="Normal_Sheet1" xfId="2"/>
  </cellStyles>
  <dxfs count="23">
    <dxf>
      <font>
        <b val="0"/>
        <i val="0"/>
        <strike val="0"/>
        <condense val="0"/>
        <extend val="0"/>
        <outline val="0"/>
        <shadow val="0"/>
        <u val="none"/>
        <vertAlign val="baseline"/>
        <sz val="12"/>
        <color indexed="8"/>
        <name val="Times New Roman"/>
        <scheme val="none"/>
      </font>
    </dxf>
    <dxf>
      <font>
        <b val="0"/>
        <i val="0"/>
        <strike val="0"/>
        <condense val="0"/>
        <extend val="0"/>
        <outline val="0"/>
        <shadow val="0"/>
        <u val="none"/>
        <vertAlign val="baseline"/>
        <sz val="12"/>
        <color indexed="8"/>
        <name val="Times New Roman"/>
        <scheme val="none"/>
      </font>
    </dxf>
    <dxf>
      <font>
        <b val="0"/>
        <i val="0"/>
        <strike val="0"/>
        <condense val="0"/>
        <extend val="0"/>
        <outline val="0"/>
        <shadow val="0"/>
        <u val="none"/>
        <vertAlign val="baseline"/>
        <sz val="12"/>
        <color auto="1"/>
        <name val="Times New Roman"/>
        <scheme val="none"/>
      </font>
      <fill>
        <patternFill patternType="solid">
          <fgColor indexed="64"/>
          <bgColor indexed="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Times New Roman"/>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14"/>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14"/>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8"/>
        <name val="Times New Roman"/>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6"/>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hair">
          <color indexed="64"/>
        </top>
        <bottom/>
        <vertical/>
        <horizontal/>
      </border>
    </dxf>
    <dxf>
      <font>
        <b val="0"/>
        <i val="0"/>
        <strike val="0"/>
        <condense val="0"/>
        <extend val="0"/>
        <outline val="0"/>
        <shadow val="0"/>
        <u val="none"/>
        <vertAlign val="baseline"/>
        <sz val="12"/>
        <color auto="1"/>
        <name val="Times New Roman"/>
        <scheme val="none"/>
      </font>
      <fill>
        <patternFill patternType="solid">
          <fgColor indexed="64"/>
          <bgColor indexed="13"/>
        </patternFill>
      </fill>
      <alignment horizontal="general" vertical="top" textRotation="0" wrapText="1" relative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indexed="13"/>
        </patternFill>
      </fill>
      <alignment horizontal="center" vertical="top" textRotation="0" wrapText="1" indent="0" justifyLastLine="0" shrinkToFit="0" readingOrder="0"/>
      <border diagonalUp="0" diagonalDown="0">
        <left/>
        <right style="thin">
          <color indexed="64"/>
        </right>
        <top style="hair">
          <color indexed="64"/>
        </top>
        <bottom/>
        <vertical/>
        <horizontal/>
      </border>
    </dxf>
    <dxf>
      <border outline="0">
        <right style="thin">
          <color indexed="64"/>
        </righ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W66" insertRowShift="1" totalsRowShown="0" tableBorderDxfId="22">
  <autoFilter ref="A2:W66"/>
  <sortState ref="A3:W67">
    <sortCondition ref="U2:U67"/>
  </sortState>
  <tableColumns count="23">
    <tableColumn id="1" name="No. Urut" dataDxfId="21"/>
    <tableColumn id="38" name="Paper No"/>
    <tableColumn id="2" name="Judul" dataDxfId="20"/>
    <tableColumn id="3" name="Penulis" dataDxfId="19"/>
    <tableColumn id="4" name="Afiliasi Penulis Pertama" dataDxfId="18"/>
    <tableColumn id="5" name="Topik" dataDxfId="17"/>
    <tableColumn id="6" name="Kode" dataDxfId="16"/>
    <tableColumn id="7" name="Status (Terima/Tolak)" dataDxfId="15"/>
    <tableColumn id="29" name="Judul2" dataDxfId="14"/>
    <tableColumn id="8" name="Status" dataDxfId="13"/>
    <tableColumn id="27" name="General Comments" dataDxfId="12"/>
    <tableColumn id="28" name="Specific Comments" dataDxfId="11"/>
    <tableColumn id="9" name="Reviewer" dataDxfId="10"/>
    <tableColumn id="10" name="Recieved" dataDxfId="9"/>
    <tableColumn id="23" name="YH" dataDxfId="8"/>
    <tableColumn id="31" name="Update" dataDxfId="7"/>
    <tableColumn id="24" name="JS" dataDxfId="6"/>
    <tableColumn id="32" name="Update2" dataDxfId="5"/>
    <tableColumn id="26" name="AY" dataDxfId="4"/>
    <tableColumn id="33" name="Update3" dataDxfId="3"/>
    <tableColumn id="36" name="Kode2" dataDxfId="2"/>
    <tableColumn id="35" name="Update4" dataDxfId="1"/>
    <tableColumn id="37" name="Kela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44"/>
  <sheetViews>
    <sheetView showGridLines="0" tabSelected="1" topLeftCell="A14" zoomScale="80" zoomScaleNormal="80" workbookViewId="0">
      <selection activeCell="G25" sqref="G25:I25"/>
    </sheetView>
  </sheetViews>
  <sheetFormatPr defaultRowHeight="15" x14ac:dyDescent="0.25"/>
  <cols>
    <col min="1" max="1" width="2.5703125" customWidth="1"/>
    <col min="2" max="2" width="25.42578125" customWidth="1"/>
    <col min="3" max="3" width="5.7109375" bestFit="1" customWidth="1"/>
    <col min="4" max="4" width="1.5703125" bestFit="1" customWidth="1"/>
    <col min="5" max="5" width="8.5703125" bestFit="1" customWidth="1"/>
    <col min="6" max="6" width="14" bestFit="1" customWidth="1"/>
    <col min="7" max="7" width="20.28515625" customWidth="1"/>
    <col min="8" max="8" width="20" bestFit="1" customWidth="1"/>
    <col min="9" max="9" width="25.7109375" customWidth="1"/>
    <col min="10" max="10" width="26.42578125" customWidth="1"/>
    <col min="16" max="16" width="14.28515625" bestFit="1" customWidth="1"/>
  </cols>
  <sheetData>
    <row r="1" spans="2:16" ht="15.75" x14ac:dyDescent="0.25">
      <c r="B1" s="393"/>
      <c r="C1" s="393"/>
      <c r="D1" s="393"/>
      <c r="E1" s="393"/>
      <c r="F1" s="393"/>
      <c r="G1" s="393"/>
      <c r="H1" s="393"/>
      <c r="I1" s="393"/>
      <c r="J1" s="393"/>
    </row>
    <row r="2" spans="2:16" ht="15.75" x14ac:dyDescent="0.25">
      <c r="B2" s="393" t="s">
        <v>515</v>
      </c>
      <c r="C2" s="393"/>
      <c r="D2" s="393"/>
      <c r="E2" s="393"/>
      <c r="F2" s="393"/>
      <c r="G2" s="393"/>
      <c r="H2" s="393"/>
      <c r="I2" s="393"/>
      <c r="J2" s="393"/>
    </row>
    <row r="3" spans="2:16" ht="15.75" x14ac:dyDescent="0.25">
      <c r="B3" s="393" t="s">
        <v>514</v>
      </c>
      <c r="C3" s="393"/>
      <c r="D3" s="393"/>
      <c r="E3" s="393"/>
      <c r="F3" s="393"/>
      <c r="G3" s="393"/>
      <c r="H3" s="393"/>
      <c r="I3" s="393"/>
      <c r="J3" s="393"/>
    </row>
    <row r="4" spans="2:16" ht="15.75" x14ac:dyDescent="0.25">
      <c r="B4" s="393" t="s">
        <v>195</v>
      </c>
      <c r="C4" s="393"/>
      <c r="D4" s="393"/>
      <c r="E4" s="393"/>
      <c r="F4" s="393"/>
      <c r="G4" s="393"/>
      <c r="H4" s="393"/>
      <c r="I4" s="393"/>
      <c r="J4" s="393"/>
    </row>
    <row r="5" spans="2:16" ht="5.25" customHeight="1" x14ac:dyDescent="0.25"/>
    <row r="6" spans="2:16" ht="17.45" customHeight="1" x14ac:dyDescent="0.25">
      <c r="B6" s="1" t="s">
        <v>3</v>
      </c>
      <c r="C6" s="396" t="s">
        <v>4</v>
      </c>
      <c r="D6" s="397"/>
      <c r="E6" s="398"/>
      <c r="F6" s="1" t="s">
        <v>183</v>
      </c>
      <c r="G6" s="2" t="s">
        <v>31</v>
      </c>
      <c r="H6" s="395" t="s">
        <v>13</v>
      </c>
      <c r="I6" s="395"/>
      <c r="J6" s="1" t="s">
        <v>6</v>
      </c>
    </row>
    <row r="7" spans="2:16" ht="17.45" customHeight="1" x14ac:dyDescent="0.25">
      <c r="B7" s="5" t="s">
        <v>1</v>
      </c>
      <c r="C7" s="69">
        <v>0.29166666666666669</v>
      </c>
      <c r="D7" s="31" t="s">
        <v>182</v>
      </c>
      <c r="E7" s="70">
        <f t="shared" ref="E7:E21" si="0">+C7+F7</f>
        <v>0.35416666666666669</v>
      </c>
      <c r="F7" s="64">
        <v>6.25E-2</v>
      </c>
      <c r="G7" s="394" t="s">
        <v>1</v>
      </c>
      <c r="H7" s="394"/>
      <c r="I7" s="394"/>
      <c r="J7" s="5" t="s">
        <v>29</v>
      </c>
    </row>
    <row r="8" spans="2:16" ht="17.45" customHeight="1" x14ac:dyDescent="0.25">
      <c r="B8" s="10" t="s">
        <v>34</v>
      </c>
      <c r="C8" s="69">
        <f t="shared" ref="C8:C16" si="1">E7</f>
        <v>0.35416666666666669</v>
      </c>
      <c r="D8" s="31" t="s">
        <v>182</v>
      </c>
      <c r="E8" s="70">
        <f t="shared" si="0"/>
        <v>0.3576388888888889</v>
      </c>
      <c r="F8" s="64">
        <v>3.472222222222222E-3</v>
      </c>
      <c r="G8" s="394" t="s">
        <v>196</v>
      </c>
      <c r="H8" s="394"/>
      <c r="I8" s="394"/>
      <c r="J8" s="121" t="s">
        <v>198</v>
      </c>
    </row>
    <row r="9" spans="2:16" ht="17.45" customHeight="1" x14ac:dyDescent="0.25">
      <c r="B9" s="132" t="s">
        <v>34</v>
      </c>
      <c r="C9" s="69">
        <f t="shared" si="1"/>
        <v>0.3576388888888889</v>
      </c>
      <c r="D9" s="31" t="s">
        <v>182</v>
      </c>
      <c r="E9" s="70">
        <f>+C9+F9</f>
        <v>0.3611111111111111</v>
      </c>
      <c r="F9" s="64">
        <v>3.472222222222222E-3</v>
      </c>
      <c r="G9" s="399" t="s">
        <v>213</v>
      </c>
      <c r="H9" s="400"/>
      <c r="I9" s="401"/>
      <c r="J9" s="358" t="s">
        <v>185</v>
      </c>
    </row>
    <row r="10" spans="2:16" ht="17.45" customHeight="1" x14ac:dyDescent="0.25">
      <c r="B10" s="121" t="s">
        <v>197</v>
      </c>
      <c r="C10" s="69">
        <f t="shared" si="1"/>
        <v>0.3611111111111111</v>
      </c>
      <c r="D10" s="31" t="s">
        <v>182</v>
      </c>
      <c r="E10" s="70">
        <f t="shared" si="0"/>
        <v>0.36805555555555552</v>
      </c>
      <c r="F10" s="64">
        <v>6.9444444444444441E-3</v>
      </c>
      <c r="G10" s="399" t="s">
        <v>226</v>
      </c>
      <c r="H10" s="400"/>
      <c r="I10" s="401"/>
      <c r="J10" s="359"/>
    </row>
    <row r="11" spans="2:16" ht="17.45" customHeight="1" x14ac:dyDescent="0.25">
      <c r="B11" s="378" t="s">
        <v>192</v>
      </c>
      <c r="C11" s="380">
        <f>E10</f>
        <v>0.36805555555555552</v>
      </c>
      <c r="D11" s="384" t="s">
        <v>182</v>
      </c>
      <c r="E11" s="382">
        <f t="shared" ref="E11:E14" si="2">+C11+F11</f>
        <v>0.38888888888888884</v>
      </c>
      <c r="F11" s="376">
        <v>2.0833333333333332E-2</v>
      </c>
      <c r="G11" s="399" t="s">
        <v>193</v>
      </c>
      <c r="H11" s="400"/>
      <c r="I11" s="401"/>
      <c r="J11" s="359"/>
    </row>
    <row r="12" spans="2:16" ht="45" customHeight="1" x14ac:dyDescent="0.25">
      <c r="B12" s="379"/>
      <c r="C12" s="381"/>
      <c r="D12" s="385"/>
      <c r="E12" s="383"/>
      <c r="F12" s="377"/>
      <c r="G12" s="403" t="s">
        <v>189</v>
      </c>
      <c r="H12" s="404"/>
      <c r="I12" s="405"/>
      <c r="J12" s="360"/>
    </row>
    <row r="13" spans="2:16" ht="60" customHeight="1" x14ac:dyDescent="0.25">
      <c r="B13" s="136" t="s">
        <v>222</v>
      </c>
      <c r="C13" s="137">
        <f>E11</f>
        <v>0.38888888888888884</v>
      </c>
      <c r="D13" s="333" t="s">
        <v>182</v>
      </c>
      <c r="E13" s="145">
        <f>+C13+F13</f>
        <v>0.39583333333333326</v>
      </c>
      <c r="F13" s="135">
        <v>6.9444444444444441E-3</v>
      </c>
      <c r="G13" s="403" t="s">
        <v>517</v>
      </c>
      <c r="H13" s="404"/>
      <c r="I13" s="405"/>
      <c r="J13" s="337" t="s">
        <v>518</v>
      </c>
    </row>
    <row r="14" spans="2:16" ht="17.45" customHeight="1" x14ac:dyDescent="0.25">
      <c r="B14" s="63" t="s">
        <v>188</v>
      </c>
      <c r="C14" s="69">
        <f>E13</f>
        <v>0.39583333333333326</v>
      </c>
      <c r="D14" s="146"/>
      <c r="E14" s="145">
        <f t="shared" si="2"/>
        <v>0.40277777777777768</v>
      </c>
      <c r="F14" s="135">
        <v>6.9444444444444441E-3</v>
      </c>
      <c r="G14" s="399" t="s">
        <v>73</v>
      </c>
      <c r="H14" s="400"/>
      <c r="I14" s="401"/>
      <c r="J14" s="63" t="s">
        <v>191</v>
      </c>
      <c r="P14" s="334"/>
    </row>
    <row r="15" spans="2:16" ht="17.45" customHeight="1" x14ac:dyDescent="0.25">
      <c r="B15" s="8" t="s">
        <v>8</v>
      </c>
      <c r="C15" s="71">
        <f>E14</f>
        <v>0.40277777777777768</v>
      </c>
      <c r="D15" s="32" t="s">
        <v>182</v>
      </c>
      <c r="E15" s="72">
        <f t="shared" si="0"/>
        <v>0.41319444444444436</v>
      </c>
      <c r="F15" s="65">
        <v>1.0416666666666666E-2</v>
      </c>
      <c r="G15" s="402" t="s">
        <v>41</v>
      </c>
      <c r="H15" s="402"/>
      <c r="I15" s="402"/>
      <c r="J15" s="8" t="s">
        <v>33</v>
      </c>
    </row>
    <row r="16" spans="2:16" ht="45" customHeight="1" x14ac:dyDescent="0.25">
      <c r="B16" s="269" t="s">
        <v>223</v>
      </c>
      <c r="C16" s="73">
        <f t="shared" si="1"/>
        <v>0.41319444444444436</v>
      </c>
      <c r="D16" s="74" t="s">
        <v>182</v>
      </c>
      <c r="E16" s="75">
        <f t="shared" si="0"/>
        <v>0.42013888888888878</v>
      </c>
      <c r="F16" s="68">
        <v>6.9444444444444441E-3</v>
      </c>
      <c r="G16" s="352" t="s">
        <v>525</v>
      </c>
      <c r="H16" s="353"/>
      <c r="I16" s="354"/>
      <c r="J16" s="270" t="s">
        <v>185</v>
      </c>
    </row>
    <row r="17" spans="2:11" ht="45" customHeight="1" x14ac:dyDescent="0.25">
      <c r="B17" s="357" t="s">
        <v>216</v>
      </c>
      <c r="C17" s="141">
        <f>E16</f>
        <v>0.42013888888888878</v>
      </c>
      <c r="D17" s="335"/>
      <c r="E17" s="139">
        <f t="shared" ref="E17:E18" si="3">+C17+F17</f>
        <v>0.43749999999999989</v>
      </c>
      <c r="F17" s="143">
        <v>1.7361111111111112E-2</v>
      </c>
      <c r="G17" s="355" t="s">
        <v>527</v>
      </c>
      <c r="H17" s="356"/>
      <c r="I17" s="357"/>
      <c r="J17" s="350" t="s">
        <v>529</v>
      </c>
    </row>
    <row r="18" spans="2:11" ht="45" customHeight="1" x14ac:dyDescent="0.25">
      <c r="B18" s="357"/>
      <c r="C18" s="141">
        <f t="shared" ref="C18:C34" si="4">E17</f>
        <v>0.43749999999999989</v>
      </c>
      <c r="D18" s="336"/>
      <c r="E18" s="139">
        <f t="shared" si="3"/>
        <v>0.45138888888888878</v>
      </c>
      <c r="F18" s="143">
        <v>1.3888888888888888E-2</v>
      </c>
      <c r="G18" s="355" t="s">
        <v>526</v>
      </c>
      <c r="H18" s="356"/>
      <c r="I18" s="357"/>
      <c r="J18" s="351"/>
    </row>
    <row r="19" spans="2:11" ht="45" customHeight="1" x14ac:dyDescent="0.25">
      <c r="B19" s="357"/>
      <c r="C19" s="144">
        <f t="shared" si="4"/>
        <v>0.45138888888888878</v>
      </c>
      <c r="D19" s="74" t="s">
        <v>182</v>
      </c>
      <c r="E19" s="75">
        <f t="shared" si="0"/>
        <v>0.4722222222222221</v>
      </c>
      <c r="F19" s="68">
        <v>2.0833333333333332E-2</v>
      </c>
      <c r="G19" s="352" t="s">
        <v>513</v>
      </c>
      <c r="H19" s="353"/>
      <c r="I19" s="354"/>
      <c r="J19" s="351"/>
    </row>
    <row r="20" spans="2:11" ht="17.45" customHeight="1" x14ac:dyDescent="0.25">
      <c r="B20" s="386"/>
      <c r="C20" s="140">
        <f t="shared" si="4"/>
        <v>0.4722222222222221</v>
      </c>
      <c r="D20" s="74" t="s">
        <v>182</v>
      </c>
      <c r="E20" s="75">
        <f t="shared" si="0"/>
        <v>0.48263888888888878</v>
      </c>
      <c r="F20" s="68">
        <v>1.0416666666666666E-2</v>
      </c>
      <c r="G20" s="352" t="s">
        <v>40</v>
      </c>
      <c r="H20" s="353"/>
      <c r="I20" s="354"/>
      <c r="J20" s="373"/>
    </row>
    <row r="21" spans="2:11" ht="17.45" customHeight="1" x14ac:dyDescent="0.25">
      <c r="B21" s="98" t="s">
        <v>37</v>
      </c>
      <c r="C21" s="271">
        <f t="shared" si="4"/>
        <v>0.48263888888888878</v>
      </c>
      <c r="D21" s="101" t="s">
        <v>182</v>
      </c>
      <c r="E21" s="102">
        <f t="shared" si="0"/>
        <v>0.49652777777777768</v>
      </c>
      <c r="F21" s="99">
        <v>1.3888888888888888E-2</v>
      </c>
      <c r="G21" s="370" t="s">
        <v>227</v>
      </c>
      <c r="H21" s="371"/>
      <c r="I21" s="372"/>
      <c r="J21" s="98" t="s">
        <v>0</v>
      </c>
    </row>
    <row r="22" spans="2:11" ht="17.45" customHeight="1" x14ac:dyDescent="0.25">
      <c r="B22" s="9" t="s">
        <v>2</v>
      </c>
      <c r="C22" s="117">
        <f t="shared" si="4"/>
        <v>0.49652777777777768</v>
      </c>
      <c r="D22" s="138" t="s">
        <v>182</v>
      </c>
      <c r="E22" s="72">
        <f t="shared" ref="E22:E30" si="5">+C22+F22</f>
        <v>0.53819444444444431</v>
      </c>
      <c r="F22" s="67">
        <v>4.1666666666666664E-2</v>
      </c>
      <c r="G22" s="364" t="s">
        <v>36</v>
      </c>
      <c r="H22" s="365"/>
      <c r="I22" s="366"/>
      <c r="J22" s="9" t="s">
        <v>33</v>
      </c>
    </row>
    <row r="23" spans="2:11" ht="45" customHeight="1" x14ac:dyDescent="0.25">
      <c r="B23" s="374" t="s">
        <v>217</v>
      </c>
      <c r="C23" s="140">
        <f>E22</f>
        <v>0.53819444444444431</v>
      </c>
      <c r="D23" s="124" t="s">
        <v>182</v>
      </c>
      <c r="E23" s="125">
        <f t="shared" si="5"/>
        <v>0.55902777777777768</v>
      </c>
      <c r="F23" s="126">
        <v>2.0833333333333332E-2</v>
      </c>
      <c r="G23" s="352" t="s">
        <v>524</v>
      </c>
      <c r="H23" s="353"/>
      <c r="I23" s="354"/>
      <c r="J23" s="350" t="s">
        <v>224</v>
      </c>
    </row>
    <row r="24" spans="2:11" ht="45" customHeight="1" x14ac:dyDescent="0.25">
      <c r="B24" s="375"/>
      <c r="C24" s="140">
        <f t="shared" si="4"/>
        <v>0.55902777777777768</v>
      </c>
      <c r="D24" s="124" t="s">
        <v>182</v>
      </c>
      <c r="E24" s="125">
        <f t="shared" si="5"/>
        <v>0.57986111111111105</v>
      </c>
      <c r="F24" s="142">
        <v>2.0833333333333332E-2</v>
      </c>
      <c r="G24" s="352" t="s">
        <v>229</v>
      </c>
      <c r="H24" s="353"/>
      <c r="I24" s="354"/>
      <c r="J24" s="351"/>
    </row>
    <row r="25" spans="2:11" ht="45" customHeight="1" x14ac:dyDescent="0.25">
      <c r="B25" s="375"/>
      <c r="C25" s="140">
        <f t="shared" si="4"/>
        <v>0.57986111111111105</v>
      </c>
      <c r="D25" s="124" t="s">
        <v>182</v>
      </c>
      <c r="E25" s="125">
        <f t="shared" si="5"/>
        <v>0.60069444444444442</v>
      </c>
      <c r="F25" s="142">
        <v>2.0833333333333332E-2</v>
      </c>
      <c r="G25" s="355" t="s">
        <v>218</v>
      </c>
      <c r="H25" s="356"/>
      <c r="I25" s="357"/>
      <c r="J25" s="351"/>
      <c r="K25" s="130"/>
    </row>
    <row r="26" spans="2:11" ht="17.45" customHeight="1" x14ac:dyDescent="0.25">
      <c r="B26" s="122"/>
      <c r="C26" s="140">
        <f t="shared" si="4"/>
        <v>0.60069444444444442</v>
      </c>
      <c r="D26" s="124"/>
      <c r="E26" s="125">
        <f t="shared" si="5"/>
        <v>0.61111111111111105</v>
      </c>
      <c r="F26" s="126">
        <v>1.0416666666666666E-2</v>
      </c>
      <c r="G26" s="367" t="s">
        <v>40</v>
      </c>
      <c r="H26" s="368"/>
      <c r="I26" s="369"/>
      <c r="J26" s="351"/>
    </row>
    <row r="27" spans="2:11" ht="17.45" customHeight="1" x14ac:dyDescent="0.25">
      <c r="B27" s="340" t="s">
        <v>8</v>
      </c>
      <c r="C27" s="117">
        <f t="shared" si="4"/>
        <v>0.61111111111111105</v>
      </c>
      <c r="D27" s="338" t="s">
        <v>182</v>
      </c>
      <c r="E27" s="72">
        <f t="shared" si="5"/>
        <v>0.62152777777777768</v>
      </c>
      <c r="F27" s="341">
        <v>1.0416666666666666E-2</v>
      </c>
      <c r="G27" s="361" t="s">
        <v>41</v>
      </c>
      <c r="H27" s="362"/>
      <c r="I27" s="363"/>
      <c r="J27" s="11" t="s">
        <v>0</v>
      </c>
    </row>
    <row r="28" spans="2:11" ht="45" customHeight="1" x14ac:dyDescent="0.25">
      <c r="B28" s="374" t="s">
        <v>219</v>
      </c>
      <c r="C28" s="140">
        <f t="shared" si="4"/>
        <v>0.62152777777777768</v>
      </c>
      <c r="D28" s="119" t="s">
        <v>182</v>
      </c>
      <c r="E28" s="120">
        <f t="shared" si="5"/>
        <v>0.64236111111111105</v>
      </c>
      <c r="F28" s="68">
        <v>2.0833333333333332E-2</v>
      </c>
      <c r="G28" s="390" t="s">
        <v>220</v>
      </c>
      <c r="H28" s="390"/>
      <c r="I28" s="390"/>
      <c r="J28" s="350" t="s">
        <v>225</v>
      </c>
    </row>
    <row r="29" spans="2:11" ht="45" customHeight="1" x14ac:dyDescent="0.25">
      <c r="B29" s="375"/>
      <c r="C29" s="140">
        <f t="shared" si="4"/>
        <v>0.64236111111111105</v>
      </c>
      <c r="D29" s="119" t="s">
        <v>182</v>
      </c>
      <c r="E29" s="120">
        <f t="shared" si="5"/>
        <v>0.66319444444444442</v>
      </c>
      <c r="F29" s="114">
        <v>2.0833333333333332E-2</v>
      </c>
      <c r="G29" s="352" t="s">
        <v>228</v>
      </c>
      <c r="H29" s="353"/>
      <c r="I29" s="354"/>
      <c r="J29" s="351"/>
    </row>
    <row r="30" spans="2:11" ht="17.45" customHeight="1" x14ac:dyDescent="0.25">
      <c r="B30" s="80"/>
      <c r="C30" s="140">
        <f t="shared" si="4"/>
        <v>0.66319444444444442</v>
      </c>
      <c r="D30" s="119" t="s">
        <v>182</v>
      </c>
      <c r="E30" s="120">
        <f t="shared" si="5"/>
        <v>0.67013888888888884</v>
      </c>
      <c r="F30" s="66">
        <v>6.9444444444444441E-3</v>
      </c>
      <c r="G30" s="352" t="s">
        <v>40</v>
      </c>
      <c r="H30" s="353"/>
      <c r="I30" s="354"/>
      <c r="J30" s="373"/>
    </row>
    <row r="31" spans="2:11" ht="17.45" customHeight="1" x14ac:dyDescent="0.25">
      <c r="B31" s="98" t="s">
        <v>37</v>
      </c>
      <c r="C31" s="271">
        <f t="shared" si="4"/>
        <v>0.67013888888888884</v>
      </c>
      <c r="D31" s="101" t="s">
        <v>182</v>
      </c>
      <c r="E31" s="102">
        <f>+C31+F31</f>
        <v>0.68402777777777768</v>
      </c>
      <c r="F31" s="99">
        <v>1.3888888888888888E-2</v>
      </c>
      <c r="G31" s="370" t="s">
        <v>504</v>
      </c>
      <c r="H31" s="371"/>
      <c r="I31" s="372"/>
      <c r="J31" s="98" t="s">
        <v>0</v>
      </c>
    </row>
    <row r="32" spans="2:11" ht="17.45" customHeight="1" x14ac:dyDescent="0.25">
      <c r="B32" s="342" t="s">
        <v>212</v>
      </c>
      <c r="C32" s="272">
        <f t="shared" si="4"/>
        <v>0.68402777777777768</v>
      </c>
      <c r="D32" s="339" t="s">
        <v>182</v>
      </c>
      <c r="E32" s="95">
        <f>+C32+F32</f>
        <v>0.6909722222222221</v>
      </c>
      <c r="F32" s="96">
        <v>6.9444444444444441E-3</v>
      </c>
      <c r="G32" s="347" t="s">
        <v>523</v>
      </c>
      <c r="H32" s="348"/>
      <c r="I32" s="349"/>
      <c r="J32" s="391" t="s">
        <v>518</v>
      </c>
    </row>
    <row r="33" spans="2:10" ht="17.45" customHeight="1" x14ac:dyDescent="0.25">
      <c r="B33" s="343"/>
      <c r="C33" s="272">
        <f t="shared" si="4"/>
        <v>0.6909722222222221</v>
      </c>
      <c r="D33" s="339" t="s">
        <v>182</v>
      </c>
      <c r="E33" s="95">
        <f>+C33+F33</f>
        <v>0.70486111111111094</v>
      </c>
      <c r="F33" s="96">
        <v>1.3888888888888888E-2</v>
      </c>
      <c r="G33" s="344" t="s">
        <v>522</v>
      </c>
      <c r="H33" s="345"/>
      <c r="I33" s="346"/>
      <c r="J33" s="392"/>
    </row>
    <row r="34" spans="2:10" ht="17.45" customHeight="1" x14ac:dyDescent="0.25">
      <c r="B34" s="109" t="s">
        <v>186</v>
      </c>
      <c r="C34" s="272">
        <f t="shared" si="4"/>
        <v>0.70486111111111094</v>
      </c>
      <c r="D34" s="94" t="s">
        <v>182</v>
      </c>
      <c r="E34" s="95">
        <f t="shared" ref="E34" si="6">+C34+F34</f>
        <v>0.70833333333333315</v>
      </c>
      <c r="F34" s="96">
        <v>3.472222222222222E-3</v>
      </c>
      <c r="G34" s="387" t="s">
        <v>187</v>
      </c>
      <c r="H34" s="388"/>
      <c r="I34" s="389"/>
      <c r="J34" s="97" t="s">
        <v>198</v>
      </c>
    </row>
    <row r="35" spans="2:10" ht="38.25" customHeight="1" x14ac:dyDescent="0.25">
      <c r="F35" s="79"/>
    </row>
    <row r="36" spans="2:10" ht="15" customHeight="1" x14ac:dyDescent="0.25"/>
    <row r="37" spans="2:10" ht="12.75" customHeight="1" x14ac:dyDescent="0.25"/>
    <row r="38" spans="2:10" ht="12.75" customHeight="1" x14ac:dyDescent="0.25"/>
    <row r="40" spans="2:10" ht="15" customHeight="1" x14ac:dyDescent="0.25"/>
    <row r="42" spans="2:10" ht="15" customHeight="1" x14ac:dyDescent="0.25"/>
    <row r="43" spans="2:10" ht="15" customHeight="1" x14ac:dyDescent="0.25"/>
    <row r="44" spans="2:10" ht="15" customHeight="1" x14ac:dyDescent="0.25"/>
  </sheetData>
  <mergeCells count="48">
    <mergeCell ref="G8:I8"/>
    <mergeCell ref="G10:I10"/>
    <mergeCell ref="G15:I15"/>
    <mergeCell ref="G20:I20"/>
    <mergeCell ref="G14:I14"/>
    <mergeCell ref="G11:I11"/>
    <mergeCell ref="G9:I9"/>
    <mergeCell ref="G19:I19"/>
    <mergeCell ref="G12:I12"/>
    <mergeCell ref="G13:I13"/>
    <mergeCell ref="G17:I17"/>
    <mergeCell ref="G18:I18"/>
    <mergeCell ref="B1:J1"/>
    <mergeCell ref="B2:J2"/>
    <mergeCell ref="B3:J3"/>
    <mergeCell ref="B4:J4"/>
    <mergeCell ref="G7:I7"/>
    <mergeCell ref="H6:I6"/>
    <mergeCell ref="C6:E6"/>
    <mergeCell ref="G34:I34"/>
    <mergeCell ref="G30:I30"/>
    <mergeCell ref="J28:J30"/>
    <mergeCell ref="G31:I31"/>
    <mergeCell ref="G28:I28"/>
    <mergeCell ref="J32:J33"/>
    <mergeCell ref="F11:F12"/>
    <mergeCell ref="B11:B12"/>
    <mergeCell ref="C11:C12"/>
    <mergeCell ref="E11:E12"/>
    <mergeCell ref="D11:D12"/>
    <mergeCell ref="J9:J12"/>
    <mergeCell ref="G27:I27"/>
    <mergeCell ref="G24:I24"/>
    <mergeCell ref="G22:I22"/>
    <mergeCell ref="G23:I23"/>
    <mergeCell ref="G26:I26"/>
    <mergeCell ref="G21:I21"/>
    <mergeCell ref="J17:J20"/>
    <mergeCell ref="B32:B33"/>
    <mergeCell ref="G33:I33"/>
    <mergeCell ref="G32:I32"/>
    <mergeCell ref="J23:J26"/>
    <mergeCell ref="G16:I16"/>
    <mergeCell ref="G25:I25"/>
    <mergeCell ref="B28:B29"/>
    <mergeCell ref="B23:B25"/>
    <mergeCell ref="B17:B20"/>
    <mergeCell ref="G29:I29"/>
  </mergeCells>
  <pageMargins left="0.7" right="0.7" top="0.75" bottom="0.75" header="0.3" footer="0.3"/>
  <pageSetup scale="15"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O36"/>
  <sheetViews>
    <sheetView showGridLines="0" topLeftCell="A6" zoomScale="84" zoomScaleNormal="84" workbookViewId="0">
      <selection activeCell="K30" sqref="K30"/>
    </sheetView>
  </sheetViews>
  <sheetFormatPr defaultRowHeight="15" x14ac:dyDescent="0.25"/>
  <cols>
    <col min="1" max="1" width="2.28515625" customWidth="1"/>
    <col min="2" max="2" width="18.5703125" bestFit="1" customWidth="1"/>
    <col min="3" max="3" width="5.7109375" bestFit="1" customWidth="1"/>
    <col min="4" max="4" width="1.5703125" bestFit="1" customWidth="1"/>
    <col min="5" max="5" width="8.5703125" bestFit="1" customWidth="1"/>
    <col min="6" max="6" width="16.85546875" bestFit="1" customWidth="1"/>
    <col min="7" max="7" width="18.42578125" customWidth="1"/>
    <col min="8" max="8" width="18.140625" bestFit="1" customWidth="1"/>
    <col min="9" max="9" width="16.28515625" customWidth="1"/>
    <col min="10" max="10" width="18" customWidth="1"/>
    <col min="11" max="11" width="10.7109375" bestFit="1" customWidth="1"/>
    <col min="12" max="12" width="17.42578125" bestFit="1" customWidth="1"/>
  </cols>
  <sheetData>
    <row r="1" spans="2:15" ht="15.75" x14ac:dyDescent="0.25">
      <c r="B1" s="393">
        <f>'1st day'!B1:J1</f>
        <v>0</v>
      </c>
      <c r="C1" s="393"/>
      <c r="D1" s="393"/>
      <c r="E1" s="393"/>
      <c r="F1" s="393"/>
      <c r="G1" s="393"/>
      <c r="H1" s="393"/>
      <c r="I1" s="393"/>
      <c r="J1" s="393"/>
    </row>
    <row r="2" spans="2:15" ht="15.75" x14ac:dyDescent="0.25">
      <c r="B2" s="393" t="str">
        <f>'1st day'!B2:J2</f>
        <v xml:space="preserve">SCHEDULE OF 20th ANNUAL NATIONAL CONFERENCE ON GEOTECHNICAL ENGINEERING </v>
      </c>
      <c r="C2" s="393"/>
      <c r="D2" s="393"/>
      <c r="E2" s="393"/>
      <c r="F2" s="393"/>
      <c r="G2" s="393"/>
      <c r="H2" s="393"/>
      <c r="I2" s="393"/>
      <c r="J2" s="393"/>
    </row>
    <row r="3" spans="2:15" ht="15.75" x14ac:dyDescent="0.25">
      <c r="B3" s="393" t="str">
        <f>'1st day'!B3:J3</f>
        <v>HIMPUNAN AHLI TEKNIK TANAH INDONESIA (INDONESIAN SOCIETY FOR GEOTECHNICAL ENGINEERING)</v>
      </c>
      <c r="C3" s="393"/>
      <c r="D3" s="393"/>
      <c r="E3" s="393"/>
      <c r="F3" s="393"/>
      <c r="G3" s="393"/>
      <c r="H3" s="393"/>
      <c r="I3" s="393"/>
      <c r="J3" s="393"/>
    </row>
    <row r="4" spans="2:15" ht="15.75" x14ac:dyDescent="0.25">
      <c r="B4" s="393" t="s">
        <v>194</v>
      </c>
      <c r="C4" s="393"/>
      <c r="D4" s="393"/>
      <c r="E4" s="393"/>
      <c r="F4" s="393"/>
      <c r="G4" s="393"/>
      <c r="H4" s="393"/>
      <c r="I4" s="393"/>
      <c r="J4" s="393"/>
    </row>
    <row r="6" spans="2:15" ht="17.45" customHeight="1" x14ac:dyDescent="0.25">
      <c r="B6" s="1" t="s">
        <v>3</v>
      </c>
      <c r="C6" s="396" t="s">
        <v>4</v>
      </c>
      <c r="D6" s="397"/>
      <c r="E6" s="398"/>
      <c r="F6" s="1" t="s">
        <v>184</v>
      </c>
      <c r="G6" s="91" t="s">
        <v>13</v>
      </c>
      <c r="H6" s="91" t="s">
        <v>6</v>
      </c>
      <c r="I6" s="91" t="s">
        <v>13</v>
      </c>
      <c r="J6" s="91" t="s">
        <v>7</v>
      </c>
    </row>
    <row r="7" spans="2:15" ht="17.45" customHeight="1" x14ac:dyDescent="0.25">
      <c r="B7" s="4" t="s">
        <v>28</v>
      </c>
      <c r="C7" s="83">
        <v>0.29166666666666669</v>
      </c>
      <c r="D7" s="81" t="s">
        <v>182</v>
      </c>
      <c r="E7" s="84">
        <f>+C7+F7</f>
        <v>0.35416666666666669</v>
      </c>
      <c r="F7" s="76">
        <v>6.25E-2</v>
      </c>
      <c r="G7" s="423" t="s">
        <v>28</v>
      </c>
      <c r="H7" s="424"/>
      <c r="I7" s="425"/>
      <c r="J7" s="93" t="s">
        <v>29</v>
      </c>
    </row>
    <row r="8" spans="2:15" ht="17.45" customHeight="1" x14ac:dyDescent="0.25">
      <c r="B8" s="350" t="s">
        <v>510</v>
      </c>
      <c r="C8" s="112">
        <f t="shared" ref="C8:C13" si="0">E7</f>
        <v>0.35416666666666669</v>
      </c>
      <c r="D8" s="74" t="s">
        <v>182</v>
      </c>
      <c r="E8" s="113">
        <f t="shared" ref="E8:E9" si="1">+C8+F8</f>
        <v>0.375</v>
      </c>
      <c r="F8" s="114">
        <v>2.0833333333333332E-2</v>
      </c>
      <c r="G8" s="352" t="s">
        <v>214</v>
      </c>
      <c r="H8" s="407"/>
      <c r="I8" s="408"/>
      <c r="J8" s="350" t="s">
        <v>230</v>
      </c>
    </row>
    <row r="9" spans="2:15" ht="45" customHeight="1" x14ac:dyDescent="0.25">
      <c r="B9" s="351"/>
      <c r="C9" s="123">
        <f t="shared" si="0"/>
        <v>0.375</v>
      </c>
      <c r="D9" s="127" t="s">
        <v>182</v>
      </c>
      <c r="E9" s="125">
        <f t="shared" si="1"/>
        <v>0.39583333333333331</v>
      </c>
      <c r="F9" s="128">
        <v>2.0833333333333332E-2</v>
      </c>
      <c r="G9" s="352" t="s">
        <v>521</v>
      </c>
      <c r="H9" s="353"/>
      <c r="I9" s="354"/>
      <c r="J9" s="351"/>
      <c r="L9" s="133"/>
    </row>
    <row r="10" spans="2:15" ht="17.45" customHeight="1" x14ac:dyDescent="0.25">
      <c r="B10" s="351"/>
      <c r="C10" s="271">
        <f>E9</f>
        <v>0.39583333333333331</v>
      </c>
      <c r="D10" s="273" t="s">
        <v>182</v>
      </c>
      <c r="E10" s="102">
        <f>C10+F10</f>
        <v>0.40972222222222221</v>
      </c>
      <c r="F10" s="274">
        <v>1.3888888888888888E-2</v>
      </c>
      <c r="G10" s="434" t="s">
        <v>511</v>
      </c>
      <c r="H10" s="435"/>
      <c r="I10" s="436"/>
      <c r="J10" s="351"/>
      <c r="L10" s="133"/>
    </row>
    <row r="11" spans="2:15" ht="17.45" customHeight="1" x14ac:dyDescent="0.25">
      <c r="B11" s="373"/>
      <c r="C11" s="73">
        <f>E10</f>
        <v>0.40972222222222221</v>
      </c>
      <c r="D11" s="115"/>
      <c r="E11" s="75">
        <f>+C11+F11</f>
        <v>0.41666666666666663</v>
      </c>
      <c r="F11" s="114">
        <v>6.9444444444444441E-3</v>
      </c>
      <c r="G11" s="432" t="s">
        <v>40</v>
      </c>
      <c r="H11" s="433"/>
      <c r="I11" s="386"/>
      <c r="J11" s="373"/>
      <c r="M11" s="133"/>
      <c r="N11" s="133"/>
      <c r="O11" s="133"/>
    </row>
    <row r="12" spans="2:15" ht="17.45" customHeight="1" x14ac:dyDescent="0.25">
      <c r="B12" s="9" t="s">
        <v>8</v>
      </c>
      <c r="C12" s="71">
        <f t="shared" si="0"/>
        <v>0.41666666666666663</v>
      </c>
      <c r="D12" s="100" t="s">
        <v>182</v>
      </c>
      <c r="E12" s="116">
        <f>C12+F12</f>
        <v>0.42708333333333331</v>
      </c>
      <c r="F12" s="65">
        <v>1.0416666666666666E-2</v>
      </c>
      <c r="G12" s="361" t="s">
        <v>41</v>
      </c>
      <c r="H12" s="362"/>
      <c r="I12" s="363"/>
      <c r="J12" s="11" t="s">
        <v>0</v>
      </c>
      <c r="M12" s="406"/>
      <c r="N12" s="406"/>
      <c r="O12" s="406"/>
    </row>
    <row r="13" spans="2:15" ht="17.45" customHeight="1" x14ac:dyDescent="0.25">
      <c r="B13" s="409" t="s">
        <v>49</v>
      </c>
      <c r="C13" s="426">
        <f t="shared" si="0"/>
        <v>0.42708333333333331</v>
      </c>
      <c r="D13" s="415" t="s">
        <v>182</v>
      </c>
      <c r="E13" s="428">
        <f>C13+F13</f>
        <v>0.48958333333333331</v>
      </c>
      <c r="F13" s="430">
        <v>6.25E-2</v>
      </c>
      <c r="G13" s="13" t="s">
        <v>51</v>
      </c>
      <c r="H13" s="442" t="s">
        <v>505</v>
      </c>
      <c r="I13" s="7" t="s">
        <v>16</v>
      </c>
      <c r="J13" s="446" t="s">
        <v>507</v>
      </c>
      <c r="K13" s="129" t="s">
        <v>199</v>
      </c>
      <c r="L13" s="412" t="s">
        <v>528</v>
      </c>
      <c r="M13" s="417" t="s">
        <v>516</v>
      </c>
      <c r="N13" s="418"/>
    </row>
    <row r="14" spans="2:15" ht="17.45" customHeight="1" x14ac:dyDescent="0.25">
      <c r="B14" s="410"/>
      <c r="C14" s="427"/>
      <c r="D14" s="416"/>
      <c r="E14" s="429"/>
      <c r="F14" s="431"/>
      <c r="G14" s="13" t="s">
        <v>52</v>
      </c>
      <c r="H14" s="443"/>
      <c r="I14" s="7" t="s">
        <v>17</v>
      </c>
      <c r="J14" s="447"/>
      <c r="K14" s="129" t="s">
        <v>200</v>
      </c>
      <c r="L14" s="413"/>
      <c r="M14" s="419"/>
      <c r="N14" s="420"/>
    </row>
    <row r="15" spans="2:15" ht="17.45" customHeight="1" x14ac:dyDescent="0.25">
      <c r="B15" s="410"/>
      <c r="C15" s="427"/>
      <c r="D15" s="416"/>
      <c r="E15" s="429"/>
      <c r="F15" s="431"/>
      <c r="G15" s="13" t="s">
        <v>53</v>
      </c>
      <c r="H15" s="443"/>
      <c r="I15" s="7" t="s">
        <v>18</v>
      </c>
      <c r="J15" s="447"/>
      <c r="K15" s="129" t="s">
        <v>201</v>
      </c>
      <c r="L15" s="413"/>
      <c r="M15" s="419"/>
      <c r="N15" s="420"/>
    </row>
    <row r="16" spans="2:15" ht="17.45" customHeight="1" x14ac:dyDescent="0.25">
      <c r="B16" s="410"/>
      <c r="C16" s="427"/>
      <c r="D16" s="416"/>
      <c r="E16" s="429"/>
      <c r="F16" s="431"/>
      <c r="G16" s="13" t="s">
        <v>54</v>
      </c>
      <c r="H16" s="443"/>
      <c r="I16" s="7" t="s">
        <v>19</v>
      </c>
      <c r="J16" s="447"/>
      <c r="K16" s="129" t="s">
        <v>202</v>
      </c>
      <c r="L16" s="413"/>
      <c r="M16" s="419"/>
      <c r="N16" s="420"/>
    </row>
    <row r="17" spans="2:14" ht="17.45" customHeight="1" x14ac:dyDescent="0.25">
      <c r="B17" s="410"/>
      <c r="C17" s="427"/>
      <c r="D17" s="416"/>
      <c r="E17" s="429"/>
      <c r="F17" s="431"/>
      <c r="G17" s="13" t="s">
        <v>55</v>
      </c>
      <c r="H17" s="443"/>
      <c r="I17" s="7" t="s">
        <v>20</v>
      </c>
      <c r="J17" s="447"/>
      <c r="K17" s="129" t="s">
        <v>203</v>
      </c>
      <c r="L17" s="413"/>
      <c r="M17" s="419"/>
      <c r="N17" s="420"/>
    </row>
    <row r="18" spans="2:14" ht="17.45" customHeight="1" x14ac:dyDescent="0.25">
      <c r="B18" s="410"/>
      <c r="C18" s="427"/>
      <c r="D18" s="416"/>
      <c r="E18" s="429"/>
      <c r="F18" s="431"/>
      <c r="G18" s="13" t="s">
        <v>56</v>
      </c>
      <c r="H18" s="443"/>
      <c r="I18" s="7" t="s">
        <v>21</v>
      </c>
      <c r="J18" s="447"/>
      <c r="K18" s="129" t="s">
        <v>204</v>
      </c>
      <c r="L18" s="414"/>
      <c r="M18" s="419"/>
      <c r="N18" s="420"/>
    </row>
    <row r="19" spans="2:14" ht="17.45" customHeight="1" x14ac:dyDescent="0.25">
      <c r="B19" s="103" t="s">
        <v>40</v>
      </c>
      <c r="C19" s="104">
        <f>E13</f>
        <v>0.48958333333333331</v>
      </c>
      <c r="D19" s="106" t="s">
        <v>182</v>
      </c>
      <c r="E19" s="105">
        <f>+C19+F19</f>
        <v>0.5</v>
      </c>
      <c r="F19" s="82">
        <v>1.0416666666666666E-2</v>
      </c>
      <c r="G19" s="440" t="s">
        <v>40</v>
      </c>
      <c r="H19" s="441"/>
      <c r="I19" s="444" t="s">
        <v>40</v>
      </c>
      <c r="J19" s="445"/>
      <c r="K19" s="444" t="s">
        <v>40</v>
      </c>
      <c r="L19" s="445"/>
      <c r="M19" s="419"/>
      <c r="N19" s="420"/>
    </row>
    <row r="20" spans="2:14" ht="17.45" customHeight="1" x14ac:dyDescent="0.25">
      <c r="B20" s="9" t="s">
        <v>10</v>
      </c>
      <c r="C20" s="117">
        <f>E19</f>
        <v>0.5</v>
      </c>
      <c r="D20" s="118" t="s">
        <v>182</v>
      </c>
      <c r="E20" s="72">
        <f>+C20+F20</f>
        <v>0.54166666666666663</v>
      </c>
      <c r="F20" s="65">
        <v>4.1666666666666664E-2</v>
      </c>
      <c r="G20" s="361" t="s">
        <v>62</v>
      </c>
      <c r="H20" s="362"/>
      <c r="I20" s="362"/>
      <c r="J20" s="362"/>
      <c r="K20" s="363"/>
      <c r="L20" s="110" t="s">
        <v>0</v>
      </c>
      <c r="M20" s="419"/>
      <c r="N20" s="420"/>
    </row>
    <row r="21" spans="2:14" ht="17.45" customHeight="1" x14ac:dyDescent="0.25">
      <c r="B21" s="409" t="s">
        <v>50</v>
      </c>
      <c r="C21" s="426">
        <f>E20</f>
        <v>0.54166666666666663</v>
      </c>
      <c r="D21" s="415" t="s">
        <v>182</v>
      </c>
      <c r="E21" s="428">
        <f>+C21+F21</f>
        <v>0.60416666666666663</v>
      </c>
      <c r="F21" s="430">
        <v>6.25E-2</v>
      </c>
      <c r="G21" s="107" t="s">
        <v>57</v>
      </c>
      <c r="H21" s="442" t="s">
        <v>506</v>
      </c>
      <c r="I21" s="108" t="s">
        <v>22</v>
      </c>
      <c r="J21" s="446" t="s">
        <v>508</v>
      </c>
      <c r="K21" s="129" t="s">
        <v>205</v>
      </c>
      <c r="L21" s="412" t="s">
        <v>509</v>
      </c>
      <c r="M21" s="419"/>
      <c r="N21" s="420"/>
    </row>
    <row r="22" spans="2:14" ht="17.45" customHeight="1" x14ac:dyDescent="0.25">
      <c r="B22" s="410"/>
      <c r="C22" s="427"/>
      <c r="D22" s="416"/>
      <c r="E22" s="429"/>
      <c r="F22" s="431"/>
      <c r="G22" s="107" t="s">
        <v>58</v>
      </c>
      <c r="H22" s="443"/>
      <c r="I22" s="108" t="s">
        <v>23</v>
      </c>
      <c r="J22" s="447"/>
      <c r="K22" s="129" t="s">
        <v>206</v>
      </c>
      <c r="L22" s="413"/>
      <c r="M22" s="419"/>
      <c r="N22" s="420"/>
    </row>
    <row r="23" spans="2:14" ht="17.45" customHeight="1" x14ac:dyDescent="0.25">
      <c r="B23" s="410"/>
      <c r="C23" s="427"/>
      <c r="D23" s="416"/>
      <c r="E23" s="429"/>
      <c r="F23" s="431"/>
      <c r="G23" s="107" t="s">
        <v>59</v>
      </c>
      <c r="H23" s="443"/>
      <c r="I23" s="108" t="s">
        <v>24</v>
      </c>
      <c r="J23" s="447"/>
      <c r="K23" s="129" t="s">
        <v>207</v>
      </c>
      <c r="L23" s="413"/>
      <c r="M23" s="419"/>
      <c r="N23" s="420"/>
    </row>
    <row r="24" spans="2:14" ht="17.45" customHeight="1" x14ac:dyDescent="0.25">
      <c r="B24" s="410"/>
      <c r="C24" s="427"/>
      <c r="D24" s="416"/>
      <c r="E24" s="429"/>
      <c r="F24" s="431"/>
      <c r="G24" s="107" t="s">
        <v>12</v>
      </c>
      <c r="H24" s="443"/>
      <c r="I24" s="108" t="s">
        <v>25</v>
      </c>
      <c r="J24" s="447"/>
      <c r="K24" s="129" t="s">
        <v>208</v>
      </c>
      <c r="L24" s="413"/>
      <c r="M24" s="419"/>
      <c r="N24" s="420"/>
    </row>
    <row r="25" spans="2:14" ht="17.45" customHeight="1" x14ac:dyDescent="0.25">
      <c r="B25" s="410"/>
      <c r="C25" s="427"/>
      <c r="D25" s="416"/>
      <c r="E25" s="429"/>
      <c r="F25" s="431"/>
      <c r="G25" s="107" t="s">
        <v>14</v>
      </c>
      <c r="H25" s="443"/>
      <c r="I25" s="108" t="s">
        <v>26</v>
      </c>
      <c r="J25" s="447"/>
      <c r="K25" s="129" t="s">
        <v>209</v>
      </c>
      <c r="L25" s="413"/>
      <c r="M25" s="419"/>
      <c r="N25" s="420"/>
    </row>
    <row r="26" spans="2:14" ht="17.45" customHeight="1" x14ac:dyDescent="0.25">
      <c r="B26" s="410"/>
      <c r="C26" s="427"/>
      <c r="D26" s="416"/>
      <c r="E26" s="429"/>
      <c r="F26" s="431"/>
      <c r="G26" s="107" t="s">
        <v>15</v>
      </c>
      <c r="H26" s="443"/>
      <c r="I26" s="108" t="s">
        <v>27</v>
      </c>
      <c r="J26" s="447"/>
      <c r="K26" s="129" t="s">
        <v>210</v>
      </c>
      <c r="L26" s="414"/>
      <c r="M26" s="419"/>
      <c r="N26" s="420"/>
    </row>
    <row r="27" spans="2:14" ht="17.45" customHeight="1" x14ac:dyDescent="0.25">
      <c r="B27" s="103" t="s">
        <v>40</v>
      </c>
      <c r="C27" s="104">
        <f>E21</f>
        <v>0.60416666666666663</v>
      </c>
      <c r="D27" s="106" t="s">
        <v>182</v>
      </c>
      <c r="E27" s="105">
        <f t="shared" ref="E27" si="2">+C27+F27</f>
        <v>0.61458333333333326</v>
      </c>
      <c r="F27" s="82">
        <v>1.0416666666666666E-2</v>
      </c>
      <c r="G27" s="440" t="s">
        <v>40</v>
      </c>
      <c r="H27" s="441"/>
      <c r="I27" s="444" t="s">
        <v>40</v>
      </c>
      <c r="J27" s="445"/>
      <c r="K27" s="444" t="s">
        <v>40</v>
      </c>
      <c r="L27" s="445"/>
      <c r="M27" s="421"/>
      <c r="N27" s="422"/>
    </row>
    <row r="28" spans="2:14" ht="17.45" customHeight="1" x14ac:dyDescent="0.25">
      <c r="B28" s="9" t="s">
        <v>8</v>
      </c>
      <c r="C28" s="117">
        <f t="shared" ref="C28:C33" si="3">E27</f>
        <v>0.61458333333333326</v>
      </c>
      <c r="D28" s="118" t="s">
        <v>182</v>
      </c>
      <c r="E28" s="72">
        <f>+C28+F28</f>
        <v>0.62499999999999989</v>
      </c>
      <c r="F28" s="65">
        <v>1.0416666666666666E-2</v>
      </c>
      <c r="G28" s="361" t="s">
        <v>41</v>
      </c>
      <c r="H28" s="362"/>
      <c r="I28" s="363"/>
      <c r="J28" s="11" t="s">
        <v>0</v>
      </c>
    </row>
    <row r="29" spans="2:14" ht="60" customHeight="1" x14ac:dyDescent="0.25">
      <c r="B29" s="350" t="s">
        <v>221</v>
      </c>
      <c r="C29" s="73">
        <f t="shared" si="3"/>
        <v>0.62499999999999989</v>
      </c>
      <c r="D29" s="115" t="s">
        <v>182</v>
      </c>
      <c r="E29" s="75">
        <f t="shared" ref="E29:E35" si="4">+C29+F29</f>
        <v>0.64583333333333326</v>
      </c>
      <c r="F29" s="114">
        <v>2.0833333333333332E-2</v>
      </c>
      <c r="G29" s="352" t="s">
        <v>519</v>
      </c>
      <c r="H29" s="353"/>
      <c r="I29" s="354"/>
      <c r="J29" s="350" t="s">
        <v>530</v>
      </c>
      <c r="K29" s="131"/>
      <c r="L29" s="411"/>
      <c r="M29" s="411"/>
      <c r="N29" s="411"/>
    </row>
    <row r="30" spans="2:14" ht="30" customHeight="1" x14ac:dyDescent="0.25">
      <c r="B30" s="351"/>
      <c r="C30" s="123">
        <f t="shared" si="3"/>
        <v>0.64583333333333326</v>
      </c>
      <c r="D30" s="127" t="s">
        <v>182</v>
      </c>
      <c r="E30" s="125">
        <f t="shared" si="4"/>
        <v>0.66666666666666663</v>
      </c>
      <c r="F30" s="128">
        <v>2.0833333333333332E-2</v>
      </c>
      <c r="G30" s="352" t="s">
        <v>520</v>
      </c>
      <c r="H30" s="353"/>
      <c r="I30" s="353"/>
      <c r="J30" s="351"/>
      <c r="K30" s="111"/>
      <c r="L30" s="111"/>
      <c r="M30" s="111"/>
      <c r="N30" s="111"/>
    </row>
    <row r="31" spans="2:14" ht="17.45" customHeight="1" x14ac:dyDescent="0.25">
      <c r="B31" s="351"/>
      <c r="C31" s="73">
        <f t="shared" si="3"/>
        <v>0.66666666666666663</v>
      </c>
      <c r="D31" s="115" t="s">
        <v>182</v>
      </c>
      <c r="E31" s="75">
        <f t="shared" si="4"/>
        <v>0.67361111111111105</v>
      </c>
      <c r="F31" s="114">
        <v>6.9444444444444441E-3</v>
      </c>
      <c r="G31" s="352" t="s">
        <v>40</v>
      </c>
      <c r="H31" s="407"/>
      <c r="I31" s="408"/>
      <c r="J31" s="351"/>
      <c r="K31" s="111"/>
      <c r="L31" s="111"/>
      <c r="M31" s="111"/>
      <c r="N31" s="111"/>
    </row>
    <row r="32" spans="2:14" ht="17.45" customHeight="1" x14ac:dyDescent="0.25">
      <c r="B32" s="373"/>
      <c r="C32" s="73">
        <f t="shared" si="3"/>
        <v>0.67361111111111105</v>
      </c>
      <c r="D32" s="115" t="s">
        <v>182</v>
      </c>
      <c r="E32" s="75">
        <f>C32+F32</f>
        <v>0.67708333333333326</v>
      </c>
      <c r="F32" s="114">
        <v>3.472222222222222E-3</v>
      </c>
      <c r="G32" s="352" t="s">
        <v>215</v>
      </c>
      <c r="H32" s="353"/>
      <c r="I32" s="354"/>
      <c r="J32" s="373"/>
    </row>
    <row r="33" spans="2:10" ht="17.45" customHeight="1" x14ac:dyDescent="0.25">
      <c r="B33" s="134" t="s">
        <v>232</v>
      </c>
      <c r="C33" s="73">
        <f t="shared" si="3"/>
        <v>0.67708333333333326</v>
      </c>
      <c r="D33" s="115" t="s">
        <v>182</v>
      </c>
      <c r="E33" s="75">
        <f>C33+F33</f>
        <v>0.69791666666666663</v>
      </c>
      <c r="F33" s="114">
        <v>2.0833333333333332E-2</v>
      </c>
      <c r="G33" s="352" t="s">
        <v>233</v>
      </c>
      <c r="H33" s="353"/>
      <c r="I33" s="354"/>
      <c r="J33" s="134" t="s">
        <v>234</v>
      </c>
    </row>
    <row r="34" spans="2:10" ht="17.45" customHeight="1" x14ac:dyDescent="0.25">
      <c r="B34" s="15" t="s">
        <v>70</v>
      </c>
      <c r="C34" s="85">
        <f>E33</f>
        <v>0.69791666666666663</v>
      </c>
      <c r="D34" s="86" t="s">
        <v>182</v>
      </c>
      <c r="E34" s="87">
        <f t="shared" si="4"/>
        <v>0.70486111111111105</v>
      </c>
      <c r="F34" s="77">
        <v>6.9444444444444441E-3</v>
      </c>
      <c r="G34" s="437" t="s">
        <v>72</v>
      </c>
      <c r="H34" s="438"/>
      <c r="I34" s="439"/>
      <c r="J34" s="92" t="s">
        <v>0</v>
      </c>
    </row>
    <row r="35" spans="2:10" ht="17.45" customHeight="1" x14ac:dyDescent="0.25">
      <c r="B35" s="3" t="s">
        <v>11</v>
      </c>
      <c r="C35" s="88">
        <f t="shared" ref="C35" si="5">E34</f>
        <v>0.70486111111111105</v>
      </c>
      <c r="D35" s="89" t="s">
        <v>182</v>
      </c>
      <c r="E35" s="90">
        <f t="shared" si="4"/>
        <v>0.70833333333333326</v>
      </c>
      <c r="F35" s="78">
        <v>3.472222222222222E-3</v>
      </c>
      <c r="G35" s="437" t="s">
        <v>190</v>
      </c>
      <c r="H35" s="438"/>
      <c r="I35" s="439"/>
      <c r="J35" s="92" t="s">
        <v>211</v>
      </c>
    </row>
    <row r="36" spans="2:10" x14ac:dyDescent="0.25">
      <c r="F36" s="79"/>
    </row>
  </sheetData>
  <mergeCells count="49">
    <mergeCell ref="G34:I34"/>
    <mergeCell ref="G35:I35"/>
    <mergeCell ref="G27:H27"/>
    <mergeCell ref="G30:I30"/>
    <mergeCell ref="H13:H18"/>
    <mergeCell ref="G19:H19"/>
    <mergeCell ref="I19:J19"/>
    <mergeCell ref="G20:K20"/>
    <mergeCell ref="H21:H26"/>
    <mergeCell ref="J13:J18"/>
    <mergeCell ref="J21:J26"/>
    <mergeCell ref="I27:J27"/>
    <mergeCell ref="G29:I29"/>
    <mergeCell ref="K27:L27"/>
    <mergeCell ref="K19:L19"/>
    <mergeCell ref="G7:I7"/>
    <mergeCell ref="G12:I12"/>
    <mergeCell ref="G8:I8"/>
    <mergeCell ref="C21:C26"/>
    <mergeCell ref="D21:D26"/>
    <mergeCell ref="E21:E26"/>
    <mergeCell ref="F21:F26"/>
    <mergeCell ref="F13:F18"/>
    <mergeCell ref="E13:E18"/>
    <mergeCell ref="C13:C18"/>
    <mergeCell ref="G11:I11"/>
    <mergeCell ref="G9:I9"/>
    <mergeCell ref="G10:I10"/>
    <mergeCell ref="C6:E6"/>
    <mergeCell ref="B1:J1"/>
    <mergeCell ref="B4:J4"/>
    <mergeCell ref="B3:J3"/>
    <mergeCell ref="B2:J2"/>
    <mergeCell ref="J8:J11"/>
    <mergeCell ref="B8:B11"/>
    <mergeCell ref="G33:I33"/>
    <mergeCell ref="M12:O12"/>
    <mergeCell ref="B29:B32"/>
    <mergeCell ref="J29:J32"/>
    <mergeCell ref="G31:I31"/>
    <mergeCell ref="G28:I28"/>
    <mergeCell ref="B13:B18"/>
    <mergeCell ref="B21:B26"/>
    <mergeCell ref="G32:I32"/>
    <mergeCell ref="L29:N29"/>
    <mergeCell ref="L13:L18"/>
    <mergeCell ref="L21:L26"/>
    <mergeCell ref="D13:D18"/>
    <mergeCell ref="M13:N27"/>
  </mergeCells>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197"/>
  <sheetViews>
    <sheetView zoomScale="130" zoomScaleNormal="130" workbookViewId="0">
      <pane xSplit="7" ySplit="2" topLeftCell="Y3" activePane="bottomRight" state="frozen"/>
      <selection pane="topRight" activeCell="G1" sqref="G1"/>
      <selection pane="bottomLeft" activeCell="A3" sqref="A3"/>
      <selection pane="bottomRight" activeCell="Z36" sqref="Z36"/>
    </sheetView>
  </sheetViews>
  <sheetFormatPr defaultColWidth="69.5703125" defaultRowHeight="21" x14ac:dyDescent="0.3"/>
  <cols>
    <col min="1" max="1" width="10.7109375" style="249" hidden="1" customWidth="1"/>
    <col min="2" max="2" width="9.140625" style="148" customWidth="1"/>
    <col min="3" max="3" width="58.85546875" style="148" customWidth="1"/>
    <col min="4" max="4" width="28.42578125" style="148" customWidth="1"/>
    <col min="5" max="5" width="47.7109375" style="148" hidden="1" customWidth="1"/>
    <col min="6" max="6" width="11" style="148" hidden="1" customWidth="1"/>
    <col min="7" max="7" width="9.7109375" style="148" hidden="1" customWidth="1"/>
    <col min="8" max="8" width="21.28515625" style="149" hidden="1" customWidth="1"/>
    <col min="9" max="9" width="38.42578125" style="149" hidden="1" customWidth="1"/>
    <col min="10" max="10" width="27.140625" style="149" hidden="1" customWidth="1"/>
    <col min="11" max="11" width="68" style="149" hidden="1" customWidth="1"/>
    <col min="12" max="12" width="100.28515625" style="149" hidden="1" customWidth="1"/>
    <col min="13" max="13" width="15.7109375" style="150" hidden="1" customWidth="1"/>
    <col min="14" max="14" width="14.5703125" style="151" hidden="1" customWidth="1"/>
    <col min="15" max="15" width="11.140625" style="247" hidden="1" customWidth="1"/>
    <col min="16" max="16" width="19.5703125" style="247" hidden="1" customWidth="1"/>
    <col min="17" max="17" width="9.140625" style="248" hidden="1" customWidth="1"/>
    <col min="18" max="18" width="21.140625" style="248" hidden="1" customWidth="1"/>
    <col min="19" max="19" width="9.140625" style="248" hidden="1" customWidth="1"/>
    <col min="20" max="21" width="17" style="148" hidden="1" customWidth="1"/>
    <col min="22" max="22" width="9.140625" style="148" hidden="1" customWidth="1"/>
    <col min="23" max="23" width="8.85546875" bestFit="1" customWidth="1"/>
    <col min="24" max="27" width="9.140625" style="148" customWidth="1"/>
    <col min="28" max="28" width="31.140625" style="148" bestFit="1" customWidth="1"/>
    <col min="29" max="257" width="9.140625" style="148" customWidth="1"/>
    <col min="258" max="258" width="10.7109375" style="148" customWidth="1"/>
    <col min="259" max="259" width="42" style="148" customWidth="1"/>
    <col min="260" max="260" width="28.42578125" style="148" customWidth="1"/>
    <col min="261" max="261" width="47.7109375" style="148" customWidth="1"/>
    <col min="262" max="263" width="0" style="148" hidden="1" customWidth="1"/>
    <col min="264" max="264" width="21.28515625" style="148" customWidth="1"/>
    <col min="265" max="265" width="0" style="148" hidden="1" customWidth="1"/>
    <col min="266" max="266" width="27.140625" style="148" customWidth="1"/>
    <col min="267" max="267" width="68" style="148" customWidth="1"/>
    <col min="268" max="268" width="100.28515625" style="148" customWidth="1"/>
    <col min="269" max="269" width="15.7109375" style="148" customWidth="1"/>
    <col min="270" max="270" width="14.5703125" style="148" customWidth="1"/>
    <col min="271" max="271" width="11.140625" style="148" bestFit="1" customWidth="1"/>
    <col min="272" max="272" width="19.5703125" style="148" bestFit="1" customWidth="1"/>
    <col min="273" max="273" width="9.140625" style="148" customWidth="1"/>
    <col min="274" max="274" width="21.140625" style="148" bestFit="1" customWidth="1"/>
    <col min="275" max="275" width="9.140625" style="148" customWidth="1"/>
    <col min="276" max="276" width="17" style="148" bestFit="1" customWidth="1"/>
    <col min="277" max="277" width="17" style="148" customWidth="1"/>
    <col min="278" max="283" width="9.140625" style="148" customWidth="1"/>
    <col min="284" max="284" width="31.140625" style="148" bestFit="1" customWidth="1"/>
    <col min="285" max="513" width="9.140625" style="148" customWidth="1"/>
    <col min="514" max="514" width="10.7109375" style="148" customWidth="1"/>
    <col min="515" max="515" width="42" style="148" customWidth="1"/>
    <col min="516" max="516" width="28.42578125" style="148" customWidth="1"/>
    <col min="517" max="517" width="47.7109375" style="148" customWidth="1"/>
    <col min="518" max="519" width="0" style="148" hidden="1" customWidth="1"/>
    <col min="520" max="520" width="21.28515625" style="148" customWidth="1"/>
    <col min="521" max="521" width="0" style="148" hidden="1" customWidth="1"/>
    <col min="522" max="522" width="27.140625" style="148" customWidth="1"/>
    <col min="523" max="523" width="68" style="148" customWidth="1"/>
    <col min="524" max="524" width="100.28515625" style="148" customWidth="1"/>
    <col min="525" max="525" width="15.7109375" style="148" customWidth="1"/>
    <col min="526" max="526" width="14.5703125" style="148" customWidth="1"/>
    <col min="527" max="527" width="11.140625" style="148" bestFit="1" customWidth="1"/>
    <col min="528" max="528" width="19.5703125" style="148" bestFit="1" customWidth="1"/>
    <col min="529" max="529" width="9.140625" style="148" customWidth="1"/>
    <col min="530" max="530" width="21.140625" style="148" bestFit="1" customWidth="1"/>
    <col min="531" max="531" width="9.140625" style="148" customWidth="1"/>
    <col min="532" max="532" width="17" style="148" bestFit="1" customWidth="1"/>
    <col min="533" max="533" width="17" style="148" customWidth="1"/>
    <col min="534" max="539" width="9.140625" style="148" customWidth="1"/>
    <col min="540" max="540" width="31.140625" style="148" bestFit="1" customWidth="1"/>
    <col min="541" max="769" width="9.140625" style="148" customWidth="1"/>
    <col min="770" max="770" width="10.7109375" style="148" customWidth="1"/>
    <col min="771" max="771" width="42" style="148" customWidth="1"/>
    <col min="772" max="772" width="28.42578125" style="148" customWidth="1"/>
    <col min="773" max="773" width="47.7109375" style="148" customWidth="1"/>
    <col min="774" max="775" width="0" style="148" hidden="1" customWidth="1"/>
    <col min="776" max="776" width="21.28515625" style="148" customWidth="1"/>
    <col min="777" max="777" width="0" style="148" hidden="1" customWidth="1"/>
    <col min="778" max="778" width="27.140625" style="148" customWidth="1"/>
    <col min="779" max="779" width="68" style="148" customWidth="1"/>
    <col min="780" max="780" width="100.28515625" style="148" customWidth="1"/>
    <col min="781" max="781" width="15.7109375" style="148" customWidth="1"/>
    <col min="782" max="782" width="14.5703125" style="148" customWidth="1"/>
    <col min="783" max="783" width="11.140625" style="148" bestFit="1" customWidth="1"/>
    <col min="784" max="784" width="19.5703125" style="148" bestFit="1" customWidth="1"/>
    <col min="785" max="785" width="9.140625" style="148" customWidth="1"/>
    <col min="786" max="786" width="21.140625" style="148" bestFit="1" customWidth="1"/>
    <col min="787" max="787" width="9.140625" style="148" customWidth="1"/>
    <col min="788" max="788" width="17" style="148" bestFit="1" customWidth="1"/>
    <col min="789" max="789" width="17" style="148" customWidth="1"/>
    <col min="790" max="795" width="9.140625" style="148" customWidth="1"/>
    <col min="796" max="796" width="31.140625" style="148" bestFit="1" customWidth="1"/>
    <col min="797" max="1025" width="9.140625" style="148" customWidth="1"/>
    <col min="1026" max="1026" width="10.7109375" style="148" customWidth="1"/>
    <col min="1027" max="1027" width="42" style="148" customWidth="1"/>
    <col min="1028" max="1028" width="28.42578125" style="148" customWidth="1"/>
    <col min="1029" max="1029" width="47.7109375" style="148" customWidth="1"/>
    <col min="1030" max="1031" width="0" style="148" hidden="1" customWidth="1"/>
    <col min="1032" max="1032" width="21.28515625" style="148" customWidth="1"/>
    <col min="1033" max="1033" width="0" style="148" hidden="1" customWidth="1"/>
    <col min="1034" max="1034" width="27.140625" style="148" customWidth="1"/>
    <col min="1035" max="1035" width="68" style="148" customWidth="1"/>
    <col min="1036" max="1036" width="100.28515625" style="148" customWidth="1"/>
    <col min="1037" max="1037" width="15.7109375" style="148" customWidth="1"/>
    <col min="1038" max="1038" width="14.5703125" style="148" customWidth="1"/>
    <col min="1039" max="1039" width="11.140625" style="148" bestFit="1" customWidth="1"/>
    <col min="1040" max="1040" width="19.5703125" style="148" bestFit="1" customWidth="1"/>
    <col min="1041" max="1041" width="9.140625" style="148" customWidth="1"/>
    <col min="1042" max="1042" width="21.140625" style="148" bestFit="1" customWidth="1"/>
    <col min="1043" max="1043" width="9.140625" style="148" customWidth="1"/>
    <col min="1044" max="1044" width="17" style="148" bestFit="1" customWidth="1"/>
    <col min="1045" max="1045" width="17" style="148" customWidth="1"/>
    <col min="1046" max="1051" width="9.140625" style="148" customWidth="1"/>
    <col min="1052" max="1052" width="31.140625" style="148" bestFit="1" customWidth="1"/>
    <col min="1053" max="1281" width="9.140625" style="148" customWidth="1"/>
    <col min="1282" max="1282" width="10.7109375" style="148" customWidth="1"/>
    <col min="1283" max="1283" width="42" style="148" customWidth="1"/>
    <col min="1284" max="1284" width="28.42578125" style="148" customWidth="1"/>
    <col min="1285" max="1285" width="47.7109375" style="148" customWidth="1"/>
    <col min="1286" max="1287" width="0" style="148" hidden="1" customWidth="1"/>
    <col min="1288" max="1288" width="21.28515625" style="148" customWidth="1"/>
    <col min="1289" max="1289" width="0" style="148" hidden="1" customWidth="1"/>
    <col min="1290" max="1290" width="27.140625" style="148" customWidth="1"/>
    <col min="1291" max="1291" width="68" style="148" customWidth="1"/>
    <col min="1292" max="1292" width="100.28515625" style="148" customWidth="1"/>
    <col min="1293" max="1293" width="15.7109375" style="148" customWidth="1"/>
    <col min="1294" max="1294" width="14.5703125" style="148" customWidth="1"/>
    <col min="1295" max="1295" width="11.140625" style="148" bestFit="1" customWidth="1"/>
    <col min="1296" max="1296" width="19.5703125" style="148" bestFit="1" customWidth="1"/>
    <col min="1297" max="1297" width="9.140625" style="148" customWidth="1"/>
    <col min="1298" max="1298" width="21.140625" style="148" bestFit="1" customWidth="1"/>
    <col min="1299" max="1299" width="9.140625" style="148" customWidth="1"/>
    <col min="1300" max="1300" width="17" style="148" bestFit="1" customWidth="1"/>
    <col min="1301" max="1301" width="17" style="148" customWidth="1"/>
    <col min="1302" max="1307" width="9.140625" style="148" customWidth="1"/>
    <col min="1308" max="1308" width="31.140625" style="148" bestFit="1" customWidth="1"/>
    <col min="1309" max="1537" width="9.140625" style="148" customWidth="1"/>
    <col min="1538" max="1538" width="10.7109375" style="148" customWidth="1"/>
    <col min="1539" max="1539" width="42" style="148" customWidth="1"/>
    <col min="1540" max="1540" width="28.42578125" style="148" customWidth="1"/>
    <col min="1541" max="1541" width="47.7109375" style="148" customWidth="1"/>
    <col min="1542" max="1543" width="0" style="148" hidden="1" customWidth="1"/>
    <col min="1544" max="1544" width="21.28515625" style="148" customWidth="1"/>
    <col min="1545" max="1545" width="0" style="148" hidden="1" customWidth="1"/>
    <col min="1546" max="1546" width="27.140625" style="148" customWidth="1"/>
    <col min="1547" max="1547" width="68" style="148" customWidth="1"/>
    <col min="1548" max="1548" width="100.28515625" style="148" customWidth="1"/>
    <col min="1549" max="1549" width="15.7109375" style="148" customWidth="1"/>
    <col min="1550" max="1550" width="14.5703125" style="148" customWidth="1"/>
    <col min="1551" max="1551" width="11.140625" style="148" bestFit="1" customWidth="1"/>
    <col min="1552" max="1552" width="19.5703125" style="148" bestFit="1" customWidth="1"/>
    <col min="1553" max="1553" width="9.140625" style="148" customWidth="1"/>
    <col min="1554" max="1554" width="21.140625" style="148" bestFit="1" customWidth="1"/>
    <col min="1555" max="1555" width="9.140625" style="148" customWidth="1"/>
    <col min="1556" max="1556" width="17" style="148" bestFit="1" customWidth="1"/>
    <col min="1557" max="1557" width="17" style="148" customWidth="1"/>
    <col min="1558" max="1563" width="9.140625" style="148" customWidth="1"/>
    <col min="1564" max="1564" width="31.140625" style="148" bestFit="1" customWidth="1"/>
    <col min="1565" max="1793" width="9.140625" style="148" customWidth="1"/>
    <col min="1794" max="1794" width="10.7109375" style="148" customWidth="1"/>
    <col min="1795" max="1795" width="42" style="148" customWidth="1"/>
    <col min="1796" max="1796" width="28.42578125" style="148" customWidth="1"/>
    <col min="1797" max="1797" width="47.7109375" style="148" customWidth="1"/>
    <col min="1798" max="1799" width="0" style="148" hidden="1" customWidth="1"/>
    <col min="1800" max="1800" width="21.28515625" style="148" customWidth="1"/>
    <col min="1801" max="1801" width="0" style="148" hidden="1" customWidth="1"/>
    <col min="1802" max="1802" width="27.140625" style="148" customWidth="1"/>
    <col min="1803" max="1803" width="68" style="148" customWidth="1"/>
    <col min="1804" max="1804" width="100.28515625" style="148" customWidth="1"/>
    <col min="1805" max="1805" width="15.7109375" style="148" customWidth="1"/>
    <col min="1806" max="1806" width="14.5703125" style="148" customWidth="1"/>
    <col min="1807" max="1807" width="11.140625" style="148" bestFit="1" customWidth="1"/>
    <col min="1808" max="1808" width="19.5703125" style="148" bestFit="1" customWidth="1"/>
    <col min="1809" max="1809" width="9.140625" style="148" customWidth="1"/>
    <col min="1810" max="1810" width="21.140625" style="148" bestFit="1" customWidth="1"/>
    <col min="1811" max="1811" width="9.140625" style="148" customWidth="1"/>
    <col min="1812" max="1812" width="17" style="148" bestFit="1" customWidth="1"/>
    <col min="1813" max="1813" width="17" style="148" customWidth="1"/>
    <col min="1814" max="1819" width="9.140625" style="148" customWidth="1"/>
    <col min="1820" max="1820" width="31.140625" style="148" bestFit="1" customWidth="1"/>
    <col min="1821" max="2049" width="9.140625" style="148" customWidth="1"/>
    <col min="2050" max="2050" width="10.7109375" style="148" customWidth="1"/>
    <col min="2051" max="2051" width="42" style="148" customWidth="1"/>
    <col min="2052" max="2052" width="28.42578125" style="148" customWidth="1"/>
    <col min="2053" max="2053" width="47.7109375" style="148" customWidth="1"/>
    <col min="2054" max="2055" width="0" style="148" hidden="1" customWidth="1"/>
    <col min="2056" max="2056" width="21.28515625" style="148" customWidth="1"/>
    <col min="2057" max="2057" width="0" style="148" hidden="1" customWidth="1"/>
    <col min="2058" max="2058" width="27.140625" style="148" customWidth="1"/>
    <col min="2059" max="2059" width="68" style="148" customWidth="1"/>
    <col min="2060" max="2060" width="100.28515625" style="148" customWidth="1"/>
    <col min="2061" max="2061" width="15.7109375" style="148" customWidth="1"/>
    <col min="2062" max="2062" width="14.5703125" style="148" customWidth="1"/>
    <col min="2063" max="2063" width="11.140625" style="148" bestFit="1" customWidth="1"/>
    <col min="2064" max="2064" width="19.5703125" style="148" bestFit="1" customWidth="1"/>
    <col min="2065" max="2065" width="9.140625" style="148" customWidth="1"/>
    <col min="2066" max="2066" width="21.140625" style="148" bestFit="1" customWidth="1"/>
    <col min="2067" max="2067" width="9.140625" style="148" customWidth="1"/>
    <col min="2068" max="2068" width="17" style="148" bestFit="1" customWidth="1"/>
    <col min="2069" max="2069" width="17" style="148" customWidth="1"/>
    <col min="2070" max="2075" width="9.140625" style="148" customWidth="1"/>
    <col min="2076" max="2076" width="31.140625" style="148" bestFit="1" customWidth="1"/>
    <col min="2077" max="2305" width="9.140625" style="148" customWidth="1"/>
    <col min="2306" max="2306" width="10.7109375" style="148" customWidth="1"/>
    <col min="2307" max="2307" width="42" style="148" customWidth="1"/>
    <col min="2308" max="2308" width="28.42578125" style="148" customWidth="1"/>
    <col min="2309" max="2309" width="47.7109375" style="148" customWidth="1"/>
    <col min="2310" max="2311" width="0" style="148" hidden="1" customWidth="1"/>
    <col min="2312" max="2312" width="21.28515625" style="148" customWidth="1"/>
    <col min="2313" max="2313" width="0" style="148" hidden="1" customWidth="1"/>
    <col min="2314" max="2314" width="27.140625" style="148" customWidth="1"/>
    <col min="2315" max="2315" width="68" style="148" customWidth="1"/>
    <col min="2316" max="2316" width="100.28515625" style="148" customWidth="1"/>
    <col min="2317" max="2317" width="15.7109375" style="148" customWidth="1"/>
    <col min="2318" max="2318" width="14.5703125" style="148" customWidth="1"/>
    <col min="2319" max="2319" width="11.140625" style="148" bestFit="1" customWidth="1"/>
    <col min="2320" max="2320" width="19.5703125" style="148" bestFit="1" customWidth="1"/>
    <col min="2321" max="2321" width="9.140625" style="148" customWidth="1"/>
    <col min="2322" max="2322" width="21.140625" style="148" bestFit="1" customWidth="1"/>
    <col min="2323" max="2323" width="9.140625" style="148" customWidth="1"/>
    <col min="2324" max="2324" width="17" style="148" bestFit="1" customWidth="1"/>
    <col min="2325" max="2325" width="17" style="148" customWidth="1"/>
    <col min="2326" max="2331" width="9.140625" style="148" customWidth="1"/>
    <col min="2332" max="2332" width="31.140625" style="148" bestFit="1" customWidth="1"/>
    <col min="2333" max="2561" width="9.140625" style="148" customWidth="1"/>
    <col min="2562" max="2562" width="10.7109375" style="148" customWidth="1"/>
    <col min="2563" max="2563" width="42" style="148" customWidth="1"/>
    <col min="2564" max="2564" width="28.42578125" style="148" customWidth="1"/>
    <col min="2565" max="2565" width="47.7109375" style="148" customWidth="1"/>
    <col min="2566" max="2567" width="0" style="148" hidden="1" customWidth="1"/>
    <col min="2568" max="2568" width="21.28515625" style="148" customWidth="1"/>
    <col min="2569" max="2569" width="0" style="148" hidden="1" customWidth="1"/>
    <col min="2570" max="2570" width="27.140625" style="148" customWidth="1"/>
    <col min="2571" max="2571" width="68" style="148" customWidth="1"/>
    <col min="2572" max="2572" width="100.28515625" style="148" customWidth="1"/>
    <col min="2573" max="2573" width="15.7109375" style="148" customWidth="1"/>
    <col min="2574" max="2574" width="14.5703125" style="148" customWidth="1"/>
    <col min="2575" max="2575" width="11.140625" style="148" bestFit="1" customWidth="1"/>
    <col min="2576" max="2576" width="19.5703125" style="148" bestFit="1" customWidth="1"/>
    <col min="2577" max="2577" width="9.140625" style="148" customWidth="1"/>
    <col min="2578" max="2578" width="21.140625" style="148" bestFit="1" customWidth="1"/>
    <col min="2579" max="2579" width="9.140625" style="148" customWidth="1"/>
    <col min="2580" max="2580" width="17" style="148" bestFit="1" customWidth="1"/>
    <col min="2581" max="2581" width="17" style="148" customWidth="1"/>
    <col min="2582" max="2587" width="9.140625" style="148" customWidth="1"/>
    <col min="2588" max="2588" width="31.140625" style="148" bestFit="1" customWidth="1"/>
    <col min="2589" max="2817" width="9.140625" style="148" customWidth="1"/>
    <col min="2818" max="2818" width="10.7109375" style="148" customWidth="1"/>
    <col min="2819" max="2819" width="42" style="148" customWidth="1"/>
    <col min="2820" max="2820" width="28.42578125" style="148" customWidth="1"/>
    <col min="2821" max="2821" width="47.7109375" style="148" customWidth="1"/>
    <col min="2822" max="2823" width="0" style="148" hidden="1" customWidth="1"/>
    <col min="2824" max="2824" width="21.28515625" style="148" customWidth="1"/>
    <col min="2825" max="2825" width="0" style="148" hidden="1" customWidth="1"/>
    <col min="2826" max="2826" width="27.140625" style="148" customWidth="1"/>
    <col min="2827" max="2827" width="68" style="148" customWidth="1"/>
    <col min="2828" max="2828" width="100.28515625" style="148" customWidth="1"/>
    <col min="2829" max="2829" width="15.7109375" style="148" customWidth="1"/>
    <col min="2830" max="2830" width="14.5703125" style="148" customWidth="1"/>
    <col min="2831" max="2831" width="11.140625" style="148" bestFit="1" customWidth="1"/>
    <col min="2832" max="2832" width="19.5703125" style="148" bestFit="1" customWidth="1"/>
    <col min="2833" max="2833" width="9.140625" style="148" customWidth="1"/>
    <col min="2834" max="2834" width="21.140625" style="148" bestFit="1" customWidth="1"/>
    <col min="2835" max="2835" width="9.140625" style="148" customWidth="1"/>
    <col min="2836" max="2836" width="17" style="148" bestFit="1" customWidth="1"/>
    <col min="2837" max="2837" width="17" style="148" customWidth="1"/>
    <col min="2838" max="2843" width="9.140625" style="148" customWidth="1"/>
    <col min="2844" max="2844" width="31.140625" style="148" bestFit="1" customWidth="1"/>
    <col min="2845" max="3073" width="9.140625" style="148" customWidth="1"/>
    <col min="3074" max="3074" width="10.7109375" style="148" customWidth="1"/>
    <col min="3075" max="3075" width="42" style="148" customWidth="1"/>
    <col min="3076" max="3076" width="28.42578125" style="148" customWidth="1"/>
    <col min="3077" max="3077" width="47.7109375" style="148" customWidth="1"/>
    <col min="3078" max="3079" width="0" style="148" hidden="1" customWidth="1"/>
    <col min="3080" max="3080" width="21.28515625" style="148" customWidth="1"/>
    <col min="3081" max="3081" width="0" style="148" hidden="1" customWidth="1"/>
    <col min="3082" max="3082" width="27.140625" style="148" customWidth="1"/>
    <col min="3083" max="3083" width="68" style="148" customWidth="1"/>
    <col min="3084" max="3084" width="100.28515625" style="148" customWidth="1"/>
    <col min="3085" max="3085" width="15.7109375" style="148" customWidth="1"/>
    <col min="3086" max="3086" width="14.5703125" style="148" customWidth="1"/>
    <col min="3087" max="3087" width="11.140625" style="148" bestFit="1" customWidth="1"/>
    <col min="3088" max="3088" width="19.5703125" style="148" bestFit="1" customWidth="1"/>
    <col min="3089" max="3089" width="9.140625" style="148" customWidth="1"/>
    <col min="3090" max="3090" width="21.140625" style="148" bestFit="1" customWidth="1"/>
    <col min="3091" max="3091" width="9.140625" style="148" customWidth="1"/>
    <col min="3092" max="3092" width="17" style="148" bestFit="1" customWidth="1"/>
    <col min="3093" max="3093" width="17" style="148" customWidth="1"/>
    <col min="3094" max="3099" width="9.140625" style="148" customWidth="1"/>
    <col min="3100" max="3100" width="31.140625" style="148" bestFit="1" customWidth="1"/>
    <col min="3101" max="3329" width="9.140625" style="148" customWidth="1"/>
    <col min="3330" max="3330" width="10.7109375" style="148" customWidth="1"/>
    <col min="3331" max="3331" width="42" style="148" customWidth="1"/>
    <col min="3332" max="3332" width="28.42578125" style="148" customWidth="1"/>
    <col min="3333" max="3333" width="47.7109375" style="148" customWidth="1"/>
    <col min="3334" max="3335" width="0" style="148" hidden="1" customWidth="1"/>
    <col min="3336" max="3336" width="21.28515625" style="148" customWidth="1"/>
    <col min="3337" max="3337" width="0" style="148" hidden="1" customWidth="1"/>
    <col min="3338" max="3338" width="27.140625" style="148" customWidth="1"/>
    <col min="3339" max="3339" width="68" style="148" customWidth="1"/>
    <col min="3340" max="3340" width="100.28515625" style="148" customWidth="1"/>
    <col min="3341" max="3341" width="15.7109375" style="148" customWidth="1"/>
    <col min="3342" max="3342" width="14.5703125" style="148" customWidth="1"/>
    <col min="3343" max="3343" width="11.140625" style="148" bestFit="1" customWidth="1"/>
    <col min="3344" max="3344" width="19.5703125" style="148" bestFit="1" customWidth="1"/>
    <col min="3345" max="3345" width="9.140625" style="148" customWidth="1"/>
    <col min="3346" max="3346" width="21.140625" style="148" bestFit="1" customWidth="1"/>
    <col min="3347" max="3347" width="9.140625" style="148" customWidth="1"/>
    <col min="3348" max="3348" width="17" style="148" bestFit="1" customWidth="1"/>
    <col min="3349" max="3349" width="17" style="148" customWidth="1"/>
    <col min="3350" max="3355" width="9.140625" style="148" customWidth="1"/>
    <col min="3356" max="3356" width="31.140625" style="148" bestFit="1" customWidth="1"/>
    <col min="3357" max="3585" width="9.140625" style="148" customWidth="1"/>
    <col min="3586" max="3586" width="10.7109375" style="148" customWidth="1"/>
    <col min="3587" max="3587" width="42" style="148" customWidth="1"/>
    <col min="3588" max="3588" width="28.42578125" style="148" customWidth="1"/>
    <col min="3589" max="3589" width="47.7109375" style="148" customWidth="1"/>
    <col min="3590" max="3591" width="0" style="148" hidden="1" customWidth="1"/>
    <col min="3592" max="3592" width="21.28515625" style="148" customWidth="1"/>
    <col min="3593" max="3593" width="0" style="148" hidden="1" customWidth="1"/>
    <col min="3594" max="3594" width="27.140625" style="148" customWidth="1"/>
    <col min="3595" max="3595" width="68" style="148" customWidth="1"/>
    <col min="3596" max="3596" width="100.28515625" style="148" customWidth="1"/>
    <col min="3597" max="3597" width="15.7109375" style="148" customWidth="1"/>
    <col min="3598" max="3598" width="14.5703125" style="148" customWidth="1"/>
    <col min="3599" max="3599" width="11.140625" style="148" bestFit="1" customWidth="1"/>
    <col min="3600" max="3600" width="19.5703125" style="148" bestFit="1" customWidth="1"/>
    <col min="3601" max="3601" width="9.140625" style="148" customWidth="1"/>
    <col min="3602" max="3602" width="21.140625" style="148" bestFit="1" customWidth="1"/>
    <col min="3603" max="3603" width="9.140625" style="148" customWidth="1"/>
    <col min="3604" max="3604" width="17" style="148" bestFit="1" customWidth="1"/>
    <col min="3605" max="3605" width="17" style="148" customWidth="1"/>
    <col min="3606" max="3611" width="9.140625" style="148" customWidth="1"/>
    <col min="3612" max="3612" width="31.140625" style="148" bestFit="1" customWidth="1"/>
    <col min="3613" max="3841" width="9.140625" style="148" customWidth="1"/>
    <col min="3842" max="3842" width="10.7109375" style="148" customWidth="1"/>
    <col min="3843" max="3843" width="42" style="148" customWidth="1"/>
    <col min="3844" max="3844" width="28.42578125" style="148" customWidth="1"/>
    <col min="3845" max="3845" width="47.7109375" style="148" customWidth="1"/>
    <col min="3846" max="3847" width="0" style="148" hidden="1" customWidth="1"/>
    <col min="3848" max="3848" width="21.28515625" style="148" customWidth="1"/>
    <col min="3849" max="3849" width="0" style="148" hidden="1" customWidth="1"/>
    <col min="3850" max="3850" width="27.140625" style="148" customWidth="1"/>
    <col min="3851" max="3851" width="68" style="148" customWidth="1"/>
    <col min="3852" max="3852" width="100.28515625" style="148" customWidth="1"/>
    <col min="3853" max="3853" width="15.7109375" style="148" customWidth="1"/>
    <col min="3854" max="3854" width="14.5703125" style="148" customWidth="1"/>
    <col min="3855" max="3855" width="11.140625" style="148" bestFit="1" customWidth="1"/>
    <col min="3856" max="3856" width="19.5703125" style="148" bestFit="1" customWidth="1"/>
    <col min="3857" max="3857" width="9.140625" style="148" customWidth="1"/>
    <col min="3858" max="3858" width="21.140625" style="148" bestFit="1" customWidth="1"/>
    <col min="3859" max="3859" width="9.140625" style="148" customWidth="1"/>
    <col min="3860" max="3860" width="17" style="148" bestFit="1" customWidth="1"/>
    <col min="3861" max="3861" width="17" style="148" customWidth="1"/>
    <col min="3862" max="3867" width="9.140625" style="148" customWidth="1"/>
    <col min="3868" max="3868" width="31.140625" style="148" bestFit="1" customWidth="1"/>
    <col min="3869" max="4097" width="9.140625" style="148" customWidth="1"/>
    <col min="4098" max="4098" width="10.7109375" style="148" customWidth="1"/>
    <col min="4099" max="4099" width="42" style="148" customWidth="1"/>
    <col min="4100" max="4100" width="28.42578125" style="148" customWidth="1"/>
    <col min="4101" max="4101" width="47.7109375" style="148" customWidth="1"/>
    <col min="4102" max="4103" width="0" style="148" hidden="1" customWidth="1"/>
    <col min="4104" max="4104" width="21.28515625" style="148" customWidth="1"/>
    <col min="4105" max="4105" width="0" style="148" hidden="1" customWidth="1"/>
    <col min="4106" max="4106" width="27.140625" style="148" customWidth="1"/>
    <col min="4107" max="4107" width="68" style="148" customWidth="1"/>
    <col min="4108" max="4108" width="100.28515625" style="148" customWidth="1"/>
    <col min="4109" max="4109" width="15.7109375" style="148" customWidth="1"/>
    <col min="4110" max="4110" width="14.5703125" style="148" customWidth="1"/>
    <col min="4111" max="4111" width="11.140625" style="148" bestFit="1" customWidth="1"/>
    <col min="4112" max="4112" width="19.5703125" style="148" bestFit="1" customWidth="1"/>
    <col min="4113" max="4113" width="9.140625" style="148" customWidth="1"/>
    <col min="4114" max="4114" width="21.140625" style="148" bestFit="1" customWidth="1"/>
    <col min="4115" max="4115" width="9.140625" style="148" customWidth="1"/>
    <col min="4116" max="4116" width="17" style="148" bestFit="1" customWidth="1"/>
    <col min="4117" max="4117" width="17" style="148" customWidth="1"/>
    <col min="4118" max="4123" width="9.140625" style="148" customWidth="1"/>
    <col min="4124" max="4124" width="31.140625" style="148" bestFit="1" customWidth="1"/>
    <col min="4125" max="4353" width="9.140625" style="148" customWidth="1"/>
    <col min="4354" max="4354" width="10.7109375" style="148" customWidth="1"/>
    <col min="4355" max="4355" width="42" style="148" customWidth="1"/>
    <col min="4356" max="4356" width="28.42578125" style="148" customWidth="1"/>
    <col min="4357" max="4357" width="47.7109375" style="148" customWidth="1"/>
    <col min="4358" max="4359" width="0" style="148" hidden="1" customWidth="1"/>
    <col min="4360" max="4360" width="21.28515625" style="148" customWidth="1"/>
    <col min="4361" max="4361" width="0" style="148" hidden="1" customWidth="1"/>
    <col min="4362" max="4362" width="27.140625" style="148" customWidth="1"/>
    <col min="4363" max="4363" width="68" style="148" customWidth="1"/>
    <col min="4364" max="4364" width="100.28515625" style="148" customWidth="1"/>
    <col min="4365" max="4365" width="15.7109375" style="148" customWidth="1"/>
    <col min="4366" max="4366" width="14.5703125" style="148" customWidth="1"/>
    <col min="4367" max="4367" width="11.140625" style="148" bestFit="1" customWidth="1"/>
    <col min="4368" max="4368" width="19.5703125" style="148" bestFit="1" customWidth="1"/>
    <col min="4369" max="4369" width="9.140625" style="148" customWidth="1"/>
    <col min="4370" max="4370" width="21.140625" style="148" bestFit="1" customWidth="1"/>
    <col min="4371" max="4371" width="9.140625" style="148" customWidth="1"/>
    <col min="4372" max="4372" width="17" style="148" bestFit="1" customWidth="1"/>
    <col min="4373" max="4373" width="17" style="148" customWidth="1"/>
    <col min="4374" max="4379" width="9.140625" style="148" customWidth="1"/>
    <col min="4380" max="4380" width="31.140625" style="148" bestFit="1" customWidth="1"/>
    <col min="4381" max="4609" width="9.140625" style="148" customWidth="1"/>
    <col min="4610" max="4610" width="10.7109375" style="148" customWidth="1"/>
    <col min="4611" max="4611" width="42" style="148" customWidth="1"/>
    <col min="4612" max="4612" width="28.42578125" style="148" customWidth="1"/>
    <col min="4613" max="4613" width="47.7109375" style="148" customWidth="1"/>
    <col min="4614" max="4615" width="0" style="148" hidden="1" customWidth="1"/>
    <col min="4616" max="4616" width="21.28515625" style="148" customWidth="1"/>
    <col min="4617" max="4617" width="0" style="148" hidden="1" customWidth="1"/>
    <col min="4618" max="4618" width="27.140625" style="148" customWidth="1"/>
    <col min="4619" max="4619" width="68" style="148" customWidth="1"/>
    <col min="4620" max="4620" width="100.28515625" style="148" customWidth="1"/>
    <col min="4621" max="4621" width="15.7109375" style="148" customWidth="1"/>
    <col min="4622" max="4622" width="14.5703125" style="148" customWidth="1"/>
    <col min="4623" max="4623" width="11.140625" style="148" bestFit="1" customWidth="1"/>
    <col min="4624" max="4624" width="19.5703125" style="148" bestFit="1" customWidth="1"/>
    <col min="4625" max="4625" width="9.140625" style="148" customWidth="1"/>
    <col min="4626" max="4626" width="21.140625" style="148" bestFit="1" customWidth="1"/>
    <col min="4627" max="4627" width="9.140625" style="148" customWidth="1"/>
    <col min="4628" max="4628" width="17" style="148" bestFit="1" customWidth="1"/>
    <col min="4629" max="4629" width="17" style="148" customWidth="1"/>
    <col min="4630" max="4635" width="9.140625" style="148" customWidth="1"/>
    <col min="4636" max="4636" width="31.140625" style="148" bestFit="1" customWidth="1"/>
    <col min="4637" max="4865" width="9.140625" style="148" customWidth="1"/>
    <col min="4866" max="4866" width="10.7109375" style="148" customWidth="1"/>
    <col min="4867" max="4867" width="42" style="148" customWidth="1"/>
    <col min="4868" max="4868" width="28.42578125" style="148" customWidth="1"/>
    <col min="4869" max="4869" width="47.7109375" style="148" customWidth="1"/>
    <col min="4870" max="4871" width="0" style="148" hidden="1" customWidth="1"/>
    <col min="4872" max="4872" width="21.28515625" style="148" customWidth="1"/>
    <col min="4873" max="4873" width="0" style="148" hidden="1" customWidth="1"/>
    <col min="4874" max="4874" width="27.140625" style="148" customWidth="1"/>
    <col min="4875" max="4875" width="68" style="148" customWidth="1"/>
    <col min="4876" max="4876" width="100.28515625" style="148" customWidth="1"/>
    <col min="4877" max="4877" width="15.7109375" style="148" customWidth="1"/>
    <col min="4878" max="4878" width="14.5703125" style="148" customWidth="1"/>
    <col min="4879" max="4879" width="11.140625" style="148" bestFit="1" customWidth="1"/>
    <col min="4880" max="4880" width="19.5703125" style="148" bestFit="1" customWidth="1"/>
    <col min="4881" max="4881" width="9.140625" style="148" customWidth="1"/>
    <col min="4882" max="4882" width="21.140625" style="148" bestFit="1" customWidth="1"/>
    <col min="4883" max="4883" width="9.140625" style="148" customWidth="1"/>
    <col min="4884" max="4884" width="17" style="148" bestFit="1" customWidth="1"/>
    <col min="4885" max="4885" width="17" style="148" customWidth="1"/>
    <col min="4886" max="4891" width="9.140625" style="148" customWidth="1"/>
    <col min="4892" max="4892" width="31.140625" style="148" bestFit="1" customWidth="1"/>
    <col min="4893" max="5121" width="9.140625" style="148" customWidth="1"/>
    <col min="5122" max="5122" width="10.7109375" style="148" customWidth="1"/>
    <col min="5123" max="5123" width="42" style="148" customWidth="1"/>
    <col min="5124" max="5124" width="28.42578125" style="148" customWidth="1"/>
    <col min="5125" max="5125" width="47.7109375" style="148" customWidth="1"/>
    <col min="5126" max="5127" width="0" style="148" hidden="1" customWidth="1"/>
    <col min="5128" max="5128" width="21.28515625" style="148" customWidth="1"/>
    <col min="5129" max="5129" width="0" style="148" hidden="1" customWidth="1"/>
    <col min="5130" max="5130" width="27.140625" style="148" customWidth="1"/>
    <col min="5131" max="5131" width="68" style="148" customWidth="1"/>
    <col min="5132" max="5132" width="100.28515625" style="148" customWidth="1"/>
    <col min="5133" max="5133" width="15.7109375" style="148" customWidth="1"/>
    <col min="5134" max="5134" width="14.5703125" style="148" customWidth="1"/>
    <col min="5135" max="5135" width="11.140625" style="148" bestFit="1" customWidth="1"/>
    <col min="5136" max="5136" width="19.5703125" style="148" bestFit="1" customWidth="1"/>
    <col min="5137" max="5137" width="9.140625" style="148" customWidth="1"/>
    <col min="5138" max="5138" width="21.140625" style="148" bestFit="1" customWidth="1"/>
    <col min="5139" max="5139" width="9.140625" style="148" customWidth="1"/>
    <col min="5140" max="5140" width="17" style="148" bestFit="1" customWidth="1"/>
    <col min="5141" max="5141" width="17" style="148" customWidth="1"/>
    <col min="5142" max="5147" width="9.140625" style="148" customWidth="1"/>
    <col min="5148" max="5148" width="31.140625" style="148" bestFit="1" customWidth="1"/>
    <col min="5149" max="5377" width="9.140625" style="148" customWidth="1"/>
    <col min="5378" max="5378" width="10.7109375" style="148" customWidth="1"/>
    <col min="5379" max="5379" width="42" style="148" customWidth="1"/>
    <col min="5380" max="5380" width="28.42578125" style="148" customWidth="1"/>
    <col min="5381" max="5381" width="47.7109375" style="148" customWidth="1"/>
    <col min="5382" max="5383" width="0" style="148" hidden="1" customWidth="1"/>
    <col min="5384" max="5384" width="21.28515625" style="148" customWidth="1"/>
    <col min="5385" max="5385" width="0" style="148" hidden="1" customWidth="1"/>
    <col min="5386" max="5386" width="27.140625" style="148" customWidth="1"/>
    <col min="5387" max="5387" width="68" style="148" customWidth="1"/>
    <col min="5388" max="5388" width="100.28515625" style="148" customWidth="1"/>
    <col min="5389" max="5389" width="15.7109375" style="148" customWidth="1"/>
    <col min="5390" max="5390" width="14.5703125" style="148" customWidth="1"/>
    <col min="5391" max="5391" width="11.140625" style="148" bestFit="1" customWidth="1"/>
    <col min="5392" max="5392" width="19.5703125" style="148" bestFit="1" customWidth="1"/>
    <col min="5393" max="5393" width="9.140625" style="148" customWidth="1"/>
    <col min="5394" max="5394" width="21.140625" style="148" bestFit="1" customWidth="1"/>
    <col min="5395" max="5395" width="9.140625" style="148" customWidth="1"/>
    <col min="5396" max="5396" width="17" style="148" bestFit="1" customWidth="1"/>
    <col min="5397" max="5397" width="17" style="148" customWidth="1"/>
    <col min="5398" max="5403" width="9.140625" style="148" customWidth="1"/>
    <col min="5404" max="5404" width="31.140625" style="148" bestFit="1" customWidth="1"/>
    <col min="5405" max="5633" width="9.140625" style="148" customWidth="1"/>
    <col min="5634" max="5634" width="10.7109375" style="148" customWidth="1"/>
    <col min="5635" max="5635" width="42" style="148" customWidth="1"/>
    <col min="5636" max="5636" width="28.42578125" style="148" customWidth="1"/>
    <col min="5637" max="5637" width="47.7109375" style="148" customWidth="1"/>
    <col min="5638" max="5639" width="0" style="148" hidden="1" customWidth="1"/>
    <col min="5640" max="5640" width="21.28515625" style="148" customWidth="1"/>
    <col min="5641" max="5641" width="0" style="148" hidden="1" customWidth="1"/>
    <col min="5642" max="5642" width="27.140625" style="148" customWidth="1"/>
    <col min="5643" max="5643" width="68" style="148" customWidth="1"/>
    <col min="5644" max="5644" width="100.28515625" style="148" customWidth="1"/>
    <col min="5645" max="5645" width="15.7109375" style="148" customWidth="1"/>
    <col min="5646" max="5646" width="14.5703125" style="148" customWidth="1"/>
    <col min="5647" max="5647" width="11.140625" style="148" bestFit="1" customWidth="1"/>
    <col min="5648" max="5648" width="19.5703125" style="148" bestFit="1" customWidth="1"/>
    <col min="5649" max="5649" width="9.140625" style="148" customWidth="1"/>
    <col min="5650" max="5650" width="21.140625" style="148" bestFit="1" customWidth="1"/>
    <col min="5651" max="5651" width="9.140625" style="148" customWidth="1"/>
    <col min="5652" max="5652" width="17" style="148" bestFit="1" customWidth="1"/>
    <col min="5653" max="5653" width="17" style="148" customWidth="1"/>
    <col min="5654" max="5659" width="9.140625" style="148" customWidth="1"/>
    <col min="5660" max="5660" width="31.140625" style="148" bestFit="1" customWidth="1"/>
    <col min="5661" max="5889" width="9.140625" style="148" customWidth="1"/>
    <col min="5890" max="5890" width="10.7109375" style="148" customWidth="1"/>
    <col min="5891" max="5891" width="42" style="148" customWidth="1"/>
    <col min="5892" max="5892" width="28.42578125" style="148" customWidth="1"/>
    <col min="5893" max="5893" width="47.7109375" style="148" customWidth="1"/>
    <col min="5894" max="5895" width="0" style="148" hidden="1" customWidth="1"/>
    <col min="5896" max="5896" width="21.28515625" style="148" customWidth="1"/>
    <col min="5897" max="5897" width="0" style="148" hidden="1" customWidth="1"/>
    <col min="5898" max="5898" width="27.140625" style="148" customWidth="1"/>
    <col min="5899" max="5899" width="68" style="148" customWidth="1"/>
    <col min="5900" max="5900" width="100.28515625" style="148" customWidth="1"/>
    <col min="5901" max="5901" width="15.7109375" style="148" customWidth="1"/>
    <col min="5902" max="5902" width="14.5703125" style="148" customWidth="1"/>
    <col min="5903" max="5903" width="11.140625" style="148" bestFit="1" customWidth="1"/>
    <col min="5904" max="5904" width="19.5703125" style="148" bestFit="1" customWidth="1"/>
    <col min="5905" max="5905" width="9.140625" style="148" customWidth="1"/>
    <col min="5906" max="5906" width="21.140625" style="148" bestFit="1" customWidth="1"/>
    <col min="5907" max="5907" width="9.140625" style="148" customWidth="1"/>
    <col min="5908" max="5908" width="17" style="148" bestFit="1" customWidth="1"/>
    <col min="5909" max="5909" width="17" style="148" customWidth="1"/>
    <col min="5910" max="5915" width="9.140625" style="148" customWidth="1"/>
    <col min="5916" max="5916" width="31.140625" style="148" bestFit="1" customWidth="1"/>
    <col min="5917" max="6145" width="9.140625" style="148" customWidth="1"/>
    <col min="6146" max="6146" width="10.7109375" style="148" customWidth="1"/>
    <col min="6147" max="6147" width="42" style="148" customWidth="1"/>
    <col min="6148" max="6148" width="28.42578125" style="148" customWidth="1"/>
    <col min="6149" max="6149" width="47.7109375" style="148" customWidth="1"/>
    <col min="6150" max="6151" width="0" style="148" hidden="1" customWidth="1"/>
    <col min="6152" max="6152" width="21.28515625" style="148" customWidth="1"/>
    <col min="6153" max="6153" width="0" style="148" hidden="1" customWidth="1"/>
    <col min="6154" max="6154" width="27.140625" style="148" customWidth="1"/>
    <col min="6155" max="6155" width="68" style="148" customWidth="1"/>
    <col min="6156" max="6156" width="100.28515625" style="148" customWidth="1"/>
    <col min="6157" max="6157" width="15.7109375" style="148" customWidth="1"/>
    <col min="6158" max="6158" width="14.5703125" style="148" customWidth="1"/>
    <col min="6159" max="6159" width="11.140625" style="148" bestFit="1" customWidth="1"/>
    <col min="6160" max="6160" width="19.5703125" style="148" bestFit="1" customWidth="1"/>
    <col min="6161" max="6161" width="9.140625" style="148" customWidth="1"/>
    <col min="6162" max="6162" width="21.140625" style="148" bestFit="1" customWidth="1"/>
    <col min="6163" max="6163" width="9.140625" style="148" customWidth="1"/>
    <col min="6164" max="6164" width="17" style="148" bestFit="1" customWidth="1"/>
    <col min="6165" max="6165" width="17" style="148" customWidth="1"/>
    <col min="6166" max="6171" width="9.140625" style="148" customWidth="1"/>
    <col min="6172" max="6172" width="31.140625" style="148" bestFit="1" customWidth="1"/>
    <col min="6173" max="6401" width="9.140625" style="148" customWidth="1"/>
    <col min="6402" max="6402" width="10.7109375" style="148" customWidth="1"/>
    <col min="6403" max="6403" width="42" style="148" customWidth="1"/>
    <col min="6404" max="6404" width="28.42578125" style="148" customWidth="1"/>
    <col min="6405" max="6405" width="47.7109375" style="148" customWidth="1"/>
    <col min="6406" max="6407" width="0" style="148" hidden="1" customWidth="1"/>
    <col min="6408" max="6408" width="21.28515625" style="148" customWidth="1"/>
    <col min="6409" max="6409" width="0" style="148" hidden="1" customWidth="1"/>
    <col min="6410" max="6410" width="27.140625" style="148" customWidth="1"/>
    <col min="6411" max="6411" width="68" style="148" customWidth="1"/>
    <col min="6412" max="6412" width="100.28515625" style="148" customWidth="1"/>
    <col min="6413" max="6413" width="15.7109375" style="148" customWidth="1"/>
    <col min="6414" max="6414" width="14.5703125" style="148" customWidth="1"/>
    <col min="6415" max="6415" width="11.140625" style="148" bestFit="1" customWidth="1"/>
    <col min="6416" max="6416" width="19.5703125" style="148" bestFit="1" customWidth="1"/>
    <col min="6417" max="6417" width="9.140625" style="148" customWidth="1"/>
    <col min="6418" max="6418" width="21.140625" style="148" bestFit="1" customWidth="1"/>
    <col min="6419" max="6419" width="9.140625" style="148" customWidth="1"/>
    <col min="6420" max="6420" width="17" style="148" bestFit="1" customWidth="1"/>
    <col min="6421" max="6421" width="17" style="148" customWidth="1"/>
    <col min="6422" max="6427" width="9.140625" style="148" customWidth="1"/>
    <col min="6428" max="6428" width="31.140625" style="148" bestFit="1" customWidth="1"/>
    <col min="6429" max="6657" width="9.140625" style="148" customWidth="1"/>
    <col min="6658" max="6658" width="10.7109375" style="148" customWidth="1"/>
    <col min="6659" max="6659" width="42" style="148" customWidth="1"/>
    <col min="6660" max="6660" width="28.42578125" style="148" customWidth="1"/>
    <col min="6661" max="6661" width="47.7109375" style="148" customWidth="1"/>
    <col min="6662" max="6663" width="0" style="148" hidden="1" customWidth="1"/>
    <col min="6664" max="6664" width="21.28515625" style="148" customWidth="1"/>
    <col min="6665" max="6665" width="0" style="148" hidden="1" customWidth="1"/>
    <col min="6666" max="6666" width="27.140625" style="148" customWidth="1"/>
    <col min="6667" max="6667" width="68" style="148" customWidth="1"/>
    <col min="6668" max="6668" width="100.28515625" style="148" customWidth="1"/>
    <col min="6669" max="6669" width="15.7109375" style="148" customWidth="1"/>
    <col min="6670" max="6670" width="14.5703125" style="148" customWidth="1"/>
    <col min="6671" max="6671" width="11.140625" style="148" bestFit="1" customWidth="1"/>
    <col min="6672" max="6672" width="19.5703125" style="148" bestFit="1" customWidth="1"/>
    <col min="6673" max="6673" width="9.140625" style="148" customWidth="1"/>
    <col min="6674" max="6674" width="21.140625" style="148" bestFit="1" customWidth="1"/>
    <col min="6675" max="6675" width="9.140625" style="148" customWidth="1"/>
    <col min="6676" max="6676" width="17" style="148" bestFit="1" customWidth="1"/>
    <col min="6677" max="6677" width="17" style="148" customWidth="1"/>
    <col min="6678" max="6683" width="9.140625" style="148" customWidth="1"/>
    <col min="6684" max="6684" width="31.140625" style="148" bestFit="1" customWidth="1"/>
    <col min="6685" max="6913" width="9.140625" style="148" customWidth="1"/>
    <col min="6914" max="6914" width="10.7109375" style="148" customWidth="1"/>
    <col min="6915" max="6915" width="42" style="148" customWidth="1"/>
    <col min="6916" max="6916" width="28.42578125" style="148" customWidth="1"/>
    <col min="6917" max="6917" width="47.7109375" style="148" customWidth="1"/>
    <col min="6918" max="6919" width="0" style="148" hidden="1" customWidth="1"/>
    <col min="6920" max="6920" width="21.28515625" style="148" customWidth="1"/>
    <col min="6921" max="6921" width="0" style="148" hidden="1" customWidth="1"/>
    <col min="6922" max="6922" width="27.140625" style="148" customWidth="1"/>
    <col min="6923" max="6923" width="68" style="148" customWidth="1"/>
    <col min="6924" max="6924" width="100.28515625" style="148" customWidth="1"/>
    <col min="6925" max="6925" width="15.7109375" style="148" customWidth="1"/>
    <col min="6926" max="6926" width="14.5703125" style="148" customWidth="1"/>
    <col min="6927" max="6927" width="11.140625" style="148" bestFit="1" customWidth="1"/>
    <col min="6928" max="6928" width="19.5703125" style="148" bestFit="1" customWidth="1"/>
    <col min="6929" max="6929" width="9.140625" style="148" customWidth="1"/>
    <col min="6930" max="6930" width="21.140625" style="148" bestFit="1" customWidth="1"/>
    <col min="6931" max="6931" width="9.140625" style="148" customWidth="1"/>
    <col min="6932" max="6932" width="17" style="148" bestFit="1" customWidth="1"/>
    <col min="6933" max="6933" width="17" style="148" customWidth="1"/>
    <col min="6934" max="6939" width="9.140625" style="148" customWidth="1"/>
    <col min="6940" max="6940" width="31.140625" style="148" bestFit="1" customWidth="1"/>
    <col min="6941" max="7169" width="9.140625" style="148" customWidth="1"/>
    <col min="7170" max="7170" width="10.7109375" style="148" customWidth="1"/>
    <col min="7171" max="7171" width="42" style="148" customWidth="1"/>
    <col min="7172" max="7172" width="28.42578125" style="148" customWidth="1"/>
    <col min="7173" max="7173" width="47.7109375" style="148" customWidth="1"/>
    <col min="7174" max="7175" width="0" style="148" hidden="1" customWidth="1"/>
    <col min="7176" max="7176" width="21.28515625" style="148" customWidth="1"/>
    <col min="7177" max="7177" width="0" style="148" hidden="1" customWidth="1"/>
    <col min="7178" max="7178" width="27.140625" style="148" customWidth="1"/>
    <col min="7179" max="7179" width="68" style="148" customWidth="1"/>
    <col min="7180" max="7180" width="100.28515625" style="148" customWidth="1"/>
    <col min="7181" max="7181" width="15.7109375" style="148" customWidth="1"/>
    <col min="7182" max="7182" width="14.5703125" style="148" customWidth="1"/>
    <col min="7183" max="7183" width="11.140625" style="148" bestFit="1" customWidth="1"/>
    <col min="7184" max="7184" width="19.5703125" style="148" bestFit="1" customWidth="1"/>
    <col min="7185" max="7185" width="9.140625" style="148" customWidth="1"/>
    <col min="7186" max="7186" width="21.140625" style="148" bestFit="1" customWidth="1"/>
    <col min="7187" max="7187" width="9.140625" style="148" customWidth="1"/>
    <col min="7188" max="7188" width="17" style="148" bestFit="1" customWidth="1"/>
    <col min="7189" max="7189" width="17" style="148" customWidth="1"/>
    <col min="7190" max="7195" width="9.140625" style="148" customWidth="1"/>
    <col min="7196" max="7196" width="31.140625" style="148" bestFit="1" customWidth="1"/>
    <col min="7197" max="7425" width="9.140625" style="148" customWidth="1"/>
    <col min="7426" max="7426" width="10.7109375" style="148" customWidth="1"/>
    <col min="7427" max="7427" width="42" style="148" customWidth="1"/>
    <col min="7428" max="7428" width="28.42578125" style="148" customWidth="1"/>
    <col min="7429" max="7429" width="47.7109375" style="148" customWidth="1"/>
    <col min="7430" max="7431" width="0" style="148" hidden="1" customWidth="1"/>
    <col min="7432" max="7432" width="21.28515625" style="148" customWidth="1"/>
    <col min="7433" max="7433" width="0" style="148" hidden="1" customWidth="1"/>
    <col min="7434" max="7434" width="27.140625" style="148" customWidth="1"/>
    <col min="7435" max="7435" width="68" style="148" customWidth="1"/>
    <col min="7436" max="7436" width="100.28515625" style="148" customWidth="1"/>
    <col min="7437" max="7437" width="15.7109375" style="148" customWidth="1"/>
    <col min="7438" max="7438" width="14.5703125" style="148" customWidth="1"/>
    <col min="7439" max="7439" width="11.140625" style="148" bestFit="1" customWidth="1"/>
    <col min="7440" max="7440" width="19.5703125" style="148" bestFit="1" customWidth="1"/>
    <col min="7441" max="7441" width="9.140625" style="148" customWidth="1"/>
    <col min="7442" max="7442" width="21.140625" style="148" bestFit="1" customWidth="1"/>
    <col min="7443" max="7443" width="9.140625" style="148" customWidth="1"/>
    <col min="7444" max="7444" width="17" style="148" bestFit="1" customWidth="1"/>
    <col min="7445" max="7445" width="17" style="148" customWidth="1"/>
    <col min="7446" max="7451" width="9.140625" style="148" customWidth="1"/>
    <col min="7452" max="7452" width="31.140625" style="148" bestFit="1" customWidth="1"/>
    <col min="7453" max="7681" width="9.140625" style="148" customWidth="1"/>
    <col min="7682" max="7682" width="10.7109375" style="148" customWidth="1"/>
    <col min="7683" max="7683" width="42" style="148" customWidth="1"/>
    <col min="7684" max="7684" width="28.42578125" style="148" customWidth="1"/>
    <col min="7685" max="7685" width="47.7109375" style="148" customWidth="1"/>
    <col min="7686" max="7687" width="0" style="148" hidden="1" customWidth="1"/>
    <col min="7688" max="7688" width="21.28515625" style="148" customWidth="1"/>
    <col min="7689" max="7689" width="0" style="148" hidden="1" customWidth="1"/>
    <col min="7690" max="7690" width="27.140625" style="148" customWidth="1"/>
    <col min="7691" max="7691" width="68" style="148" customWidth="1"/>
    <col min="7692" max="7692" width="100.28515625" style="148" customWidth="1"/>
    <col min="7693" max="7693" width="15.7109375" style="148" customWidth="1"/>
    <col min="7694" max="7694" width="14.5703125" style="148" customWidth="1"/>
    <col min="7695" max="7695" width="11.140625" style="148" bestFit="1" customWidth="1"/>
    <col min="7696" max="7696" width="19.5703125" style="148" bestFit="1" customWidth="1"/>
    <col min="7697" max="7697" width="9.140625" style="148" customWidth="1"/>
    <col min="7698" max="7698" width="21.140625" style="148" bestFit="1" customWidth="1"/>
    <col min="7699" max="7699" width="9.140625" style="148" customWidth="1"/>
    <col min="7700" max="7700" width="17" style="148" bestFit="1" customWidth="1"/>
    <col min="7701" max="7701" width="17" style="148" customWidth="1"/>
    <col min="7702" max="7707" width="9.140625" style="148" customWidth="1"/>
    <col min="7708" max="7708" width="31.140625" style="148" bestFit="1" customWidth="1"/>
    <col min="7709" max="7937" width="9.140625" style="148" customWidth="1"/>
    <col min="7938" max="7938" width="10.7109375" style="148" customWidth="1"/>
    <col min="7939" max="7939" width="42" style="148" customWidth="1"/>
    <col min="7940" max="7940" width="28.42578125" style="148" customWidth="1"/>
    <col min="7941" max="7941" width="47.7109375" style="148" customWidth="1"/>
    <col min="7942" max="7943" width="0" style="148" hidden="1" customWidth="1"/>
    <col min="7944" max="7944" width="21.28515625" style="148" customWidth="1"/>
    <col min="7945" max="7945" width="0" style="148" hidden="1" customWidth="1"/>
    <col min="7946" max="7946" width="27.140625" style="148" customWidth="1"/>
    <col min="7947" max="7947" width="68" style="148" customWidth="1"/>
    <col min="7948" max="7948" width="100.28515625" style="148" customWidth="1"/>
    <col min="7949" max="7949" width="15.7109375" style="148" customWidth="1"/>
    <col min="7950" max="7950" width="14.5703125" style="148" customWidth="1"/>
    <col min="7951" max="7951" width="11.140625" style="148" bestFit="1" customWidth="1"/>
    <col min="7952" max="7952" width="19.5703125" style="148" bestFit="1" customWidth="1"/>
    <col min="7953" max="7953" width="9.140625" style="148" customWidth="1"/>
    <col min="7954" max="7954" width="21.140625" style="148" bestFit="1" customWidth="1"/>
    <col min="7955" max="7955" width="9.140625" style="148" customWidth="1"/>
    <col min="7956" max="7956" width="17" style="148" bestFit="1" customWidth="1"/>
    <col min="7957" max="7957" width="17" style="148" customWidth="1"/>
    <col min="7958" max="7963" width="9.140625" style="148" customWidth="1"/>
    <col min="7964" max="7964" width="31.140625" style="148" bestFit="1" customWidth="1"/>
    <col min="7965" max="8193" width="9.140625" style="148" customWidth="1"/>
    <col min="8194" max="8194" width="10.7109375" style="148" customWidth="1"/>
    <col min="8195" max="8195" width="42" style="148" customWidth="1"/>
    <col min="8196" max="8196" width="28.42578125" style="148" customWidth="1"/>
    <col min="8197" max="8197" width="47.7109375" style="148" customWidth="1"/>
    <col min="8198" max="8199" width="0" style="148" hidden="1" customWidth="1"/>
    <col min="8200" max="8200" width="21.28515625" style="148" customWidth="1"/>
    <col min="8201" max="8201" width="0" style="148" hidden="1" customWidth="1"/>
    <col min="8202" max="8202" width="27.140625" style="148" customWidth="1"/>
    <col min="8203" max="8203" width="68" style="148" customWidth="1"/>
    <col min="8204" max="8204" width="100.28515625" style="148" customWidth="1"/>
    <col min="8205" max="8205" width="15.7109375" style="148" customWidth="1"/>
    <col min="8206" max="8206" width="14.5703125" style="148" customWidth="1"/>
    <col min="8207" max="8207" width="11.140625" style="148" bestFit="1" customWidth="1"/>
    <col min="8208" max="8208" width="19.5703125" style="148" bestFit="1" customWidth="1"/>
    <col min="8209" max="8209" width="9.140625" style="148" customWidth="1"/>
    <col min="8210" max="8210" width="21.140625" style="148" bestFit="1" customWidth="1"/>
    <col min="8211" max="8211" width="9.140625" style="148" customWidth="1"/>
    <col min="8212" max="8212" width="17" style="148" bestFit="1" customWidth="1"/>
    <col min="8213" max="8213" width="17" style="148" customWidth="1"/>
    <col min="8214" max="8219" width="9.140625" style="148" customWidth="1"/>
    <col min="8220" max="8220" width="31.140625" style="148" bestFit="1" customWidth="1"/>
    <col min="8221" max="8449" width="9.140625" style="148" customWidth="1"/>
    <col min="8450" max="8450" width="10.7109375" style="148" customWidth="1"/>
    <col min="8451" max="8451" width="42" style="148" customWidth="1"/>
    <col min="8452" max="8452" width="28.42578125" style="148" customWidth="1"/>
    <col min="8453" max="8453" width="47.7109375" style="148" customWidth="1"/>
    <col min="8454" max="8455" width="0" style="148" hidden="1" customWidth="1"/>
    <col min="8456" max="8456" width="21.28515625" style="148" customWidth="1"/>
    <col min="8457" max="8457" width="0" style="148" hidden="1" customWidth="1"/>
    <col min="8458" max="8458" width="27.140625" style="148" customWidth="1"/>
    <col min="8459" max="8459" width="68" style="148" customWidth="1"/>
    <col min="8460" max="8460" width="100.28515625" style="148" customWidth="1"/>
    <col min="8461" max="8461" width="15.7109375" style="148" customWidth="1"/>
    <col min="8462" max="8462" width="14.5703125" style="148" customWidth="1"/>
    <col min="8463" max="8463" width="11.140625" style="148" bestFit="1" customWidth="1"/>
    <col min="8464" max="8464" width="19.5703125" style="148" bestFit="1" customWidth="1"/>
    <col min="8465" max="8465" width="9.140625" style="148" customWidth="1"/>
    <col min="8466" max="8466" width="21.140625" style="148" bestFit="1" customWidth="1"/>
    <col min="8467" max="8467" width="9.140625" style="148" customWidth="1"/>
    <col min="8468" max="8468" width="17" style="148" bestFit="1" customWidth="1"/>
    <col min="8469" max="8469" width="17" style="148" customWidth="1"/>
    <col min="8470" max="8475" width="9.140625" style="148" customWidth="1"/>
    <col min="8476" max="8476" width="31.140625" style="148" bestFit="1" customWidth="1"/>
    <col min="8477" max="8705" width="9.140625" style="148" customWidth="1"/>
    <col min="8706" max="8706" width="10.7109375" style="148" customWidth="1"/>
    <col min="8707" max="8707" width="42" style="148" customWidth="1"/>
    <col min="8708" max="8708" width="28.42578125" style="148" customWidth="1"/>
    <col min="8709" max="8709" width="47.7109375" style="148" customWidth="1"/>
    <col min="8710" max="8711" width="0" style="148" hidden="1" customWidth="1"/>
    <col min="8712" max="8712" width="21.28515625" style="148" customWidth="1"/>
    <col min="8713" max="8713" width="0" style="148" hidden="1" customWidth="1"/>
    <col min="8714" max="8714" width="27.140625" style="148" customWidth="1"/>
    <col min="8715" max="8715" width="68" style="148" customWidth="1"/>
    <col min="8716" max="8716" width="100.28515625" style="148" customWidth="1"/>
    <col min="8717" max="8717" width="15.7109375" style="148" customWidth="1"/>
    <col min="8718" max="8718" width="14.5703125" style="148" customWidth="1"/>
    <col min="8719" max="8719" width="11.140625" style="148" bestFit="1" customWidth="1"/>
    <col min="8720" max="8720" width="19.5703125" style="148" bestFit="1" customWidth="1"/>
    <col min="8721" max="8721" width="9.140625" style="148" customWidth="1"/>
    <col min="8722" max="8722" width="21.140625" style="148" bestFit="1" customWidth="1"/>
    <col min="8723" max="8723" width="9.140625" style="148" customWidth="1"/>
    <col min="8724" max="8724" width="17" style="148" bestFit="1" customWidth="1"/>
    <col min="8725" max="8725" width="17" style="148" customWidth="1"/>
    <col min="8726" max="8731" width="9.140625" style="148" customWidth="1"/>
    <col min="8732" max="8732" width="31.140625" style="148" bestFit="1" customWidth="1"/>
    <col min="8733" max="8961" width="9.140625" style="148" customWidth="1"/>
    <col min="8962" max="8962" width="10.7109375" style="148" customWidth="1"/>
    <col min="8963" max="8963" width="42" style="148" customWidth="1"/>
    <col min="8964" max="8964" width="28.42578125" style="148" customWidth="1"/>
    <col min="8965" max="8965" width="47.7109375" style="148" customWidth="1"/>
    <col min="8966" max="8967" width="0" style="148" hidden="1" customWidth="1"/>
    <col min="8968" max="8968" width="21.28515625" style="148" customWidth="1"/>
    <col min="8969" max="8969" width="0" style="148" hidden="1" customWidth="1"/>
    <col min="8970" max="8970" width="27.140625" style="148" customWidth="1"/>
    <col min="8971" max="8971" width="68" style="148" customWidth="1"/>
    <col min="8972" max="8972" width="100.28515625" style="148" customWidth="1"/>
    <col min="8973" max="8973" width="15.7109375" style="148" customWidth="1"/>
    <col min="8974" max="8974" width="14.5703125" style="148" customWidth="1"/>
    <col min="8975" max="8975" width="11.140625" style="148" bestFit="1" customWidth="1"/>
    <col min="8976" max="8976" width="19.5703125" style="148" bestFit="1" customWidth="1"/>
    <col min="8977" max="8977" width="9.140625" style="148" customWidth="1"/>
    <col min="8978" max="8978" width="21.140625" style="148" bestFit="1" customWidth="1"/>
    <col min="8979" max="8979" width="9.140625" style="148" customWidth="1"/>
    <col min="8980" max="8980" width="17" style="148" bestFit="1" customWidth="1"/>
    <col min="8981" max="8981" width="17" style="148" customWidth="1"/>
    <col min="8982" max="8987" width="9.140625" style="148" customWidth="1"/>
    <col min="8988" max="8988" width="31.140625" style="148" bestFit="1" customWidth="1"/>
    <col min="8989" max="9217" width="9.140625" style="148" customWidth="1"/>
    <col min="9218" max="9218" width="10.7109375" style="148" customWidth="1"/>
    <col min="9219" max="9219" width="42" style="148" customWidth="1"/>
    <col min="9220" max="9220" width="28.42578125" style="148" customWidth="1"/>
    <col min="9221" max="9221" width="47.7109375" style="148" customWidth="1"/>
    <col min="9222" max="9223" width="0" style="148" hidden="1" customWidth="1"/>
    <col min="9224" max="9224" width="21.28515625" style="148" customWidth="1"/>
    <col min="9225" max="9225" width="0" style="148" hidden="1" customWidth="1"/>
    <col min="9226" max="9226" width="27.140625" style="148" customWidth="1"/>
    <col min="9227" max="9227" width="68" style="148" customWidth="1"/>
    <col min="9228" max="9228" width="100.28515625" style="148" customWidth="1"/>
    <col min="9229" max="9229" width="15.7109375" style="148" customWidth="1"/>
    <col min="9230" max="9230" width="14.5703125" style="148" customWidth="1"/>
    <col min="9231" max="9231" width="11.140625" style="148" bestFit="1" customWidth="1"/>
    <col min="9232" max="9232" width="19.5703125" style="148" bestFit="1" customWidth="1"/>
    <col min="9233" max="9233" width="9.140625" style="148" customWidth="1"/>
    <col min="9234" max="9234" width="21.140625" style="148" bestFit="1" customWidth="1"/>
    <col min="9235" max="9235" width="9.140625" style="148" customWidth="1"/>
    <col min="9236" max="9236" width="17" style="148" bestFit="1" customWidth="1"/>
    <col min="9237" max="9237" width="17" style="148" customWidth="1"/>
    <col min="9238" max="9243" width="9.140625" style="148" customWidth="1"/>
    <col min="9244" max="9244" width="31.140625" style="148" bestFit="1" customWidth="1"/>
    <col min="9245" max="9473" width="9.140625" style="148" customWidth="1"/>
    <col min="9474" max="9474" width="10.7109375" style="148" customWidth="1"/>
    <col min="9475" max="9475" width="42" style="148" customWidth="1"/>
    <col min="9476" max="9476" width="28.42578125" style="148" customWidth="1"/>
    <col min="9477" max="9477" width="47.7109375" style="148" customWidth="1"/>
    <col min="9478" max="9479" width="0" style="148" hidden="1" customWidth="1"/>
    <col min="9480" max="9480" width="21.28515625" style="148" customWidth="1"/>
    <col min="9481" max="9481" width="0" style="148" hidden="1" customWidth="1"/>
    <col min="9482" max="9482" width="27.140625" style="148" customWidth="1"/>
    <col min="9483" max="9483" width="68" style="148" customWidth="1"/>
    <col min="9484" max="9484" width="100.28515625" style="148" customWidth="1"/>
    <col min="9485" max="9485" width="15.7109375" style="148" customWidth="1"/>
    <col min="9486" max="9486" width="14.5703125" style="148" customWidth="1"/>
    <col min="9487" max="9487" width="11.140625" style="148" bestFit="1" customWidth="1"/>
    <col min="9488" max="9488" width="19.5703125" style="148" bestFit="1" customWidth="1"/>
    <col min="9489" max="9489" width="9.140625" style="148" customWidth="1"/>
    <col min="9490" max="9490" width="21.140625" style="148" bestFit="1" customWidth="1"/>
    <col min="9491" max="9491" width="9.140625" style="148" customWidth="1"/>
    <col min="9492" max="9492" width="17" style="148" bestFit="1" customWidth="1"/>
    <col min="9493" max="9493" width="17" style="148" customWidth="1"/>
    <col min="9494" max="9499" width="9.140625" style="148" customWidth="1"/>
    <col min="9500" max="9500" width="31.140625" style="148" bestFit="1" customWidth="1"/>
    <col min="9501" max="9729" width="9.140625" style="148" customWidth="1"/>
    <col min="9730" max="9730" width="10.7109375" style="148" customWidth="1"/>
    <col min="9731" max="9731" width="42" style="148" customWidth="1"/>
    <col min="9732" max="9732" width="28.42578125" style="148" customWidth="1"/>
    <col min="9733" max="9733" width="47.7109375" style="148" customWidth="1"/>
    <col min="9734" max="9735" width="0" style="148" hidden="1" customWidth="1"/>
    <col min="9736" max="9736" width="21.28515625" style="148" customWidth="1"/>
    <col min="9737" max="9737" width="0" style="148" hidden="1" customWidth="1"/>
    <col min="9738" max="9738" width="27.140625" style="148" customWidth="1"/>
    <col min="9739" max="9739" width="68" style="148" customWidth="1"/>
    <col min="9740" max="9740" width="100.28515625" style="148" customWidth="1"/>
    <col min="9741" max="9741" width="15.7109375" style="148" customWidth="1"/>
    <col min="9742" max="9742" width="14.5703125" style="148" customWidth="1"/>
    <col min="9743" max="9743" width="11.140625" style="148" bestFit="1" customWidth="1"/>
    <col min="9744" max="9744" width="19.5703125" style="148" bestFit="1" customWidth="1"/>
    <col min="9745" max="9745" width="9.140625" style="148" customWidth="1"/>
    <col min="9746" max="9746" width="21.140625" style="148" bestFit="1" customWidth="1"/>
    <col min="9747" max="9747" width="9.140625" style="148" customWidth="1"/>
    <col min="9748" max="9748" width="17" style="148" bestFit="1" customWidth="1"/>
    <col min="9749" max="9749" width="17" style="148" customWidth="1"/>
    <col min="9750" max="9755" width="9.140625" style="148" customWidth="1"/>
    <col min="9756" max="9756" width="31.140625" style="148" bestFit="1" customWidth="1"/>
    <col min="9757" max="9985" width="9.140625" style="148" customWidth="1"/>
    <col min="9986" max="9986" width="10.7109375" style="148" customWidth="1"/>
    <col min="9987" max="9987" width="42" style="148" customWidth="1"/>
    <col min="9988" max="9988" width="28.42578125" style="148" customWidth="1"/>
    <col min="9989" max="9989" width="47.7109375" style="148" customWidth="1"/>
    <col min="9990" max="9991" width="0" style="148" hidden="1" customWidth="1"/>
    <col min="9992" max="9992" width="21.28515625" style="148" customWidth="1"/>
    <col min="9993" max="9993" width="0" style="148" hidden="1" customWidth="1"/>
    <col min="9994" max="9994" width="27.140625" style="148" customWidth="1"/>
    <col min="9995" max="9995" width="68" style="148" customWidth="1"/>
    <col min="9996" max="9996" width="100.28515625" style="148" customWidth="1"/>
    <col min="9997" max="9997" width="15.7109375" style="148" customWidth="1"/>
    <col min="9998" max="9998" width="14.5703125" style="148" customWidth="1"/>
    <col min="9999" max="9999" width="11.140625" style="148" bestFit="1" customWidth="1"/>
    <col min="10000" max="10000" width="19.5703125" style="148" bestFit="1" customWidth="1"/>
    <col min="10001" max="10001" width="9.140625" style="148" customWidth="1"/>
    <col min="10002" max="10002" width="21.140625" style="148" bestFit="1" customWidth="1"/>
    <col min="10003" max="10003" width="9.140625" style="148" customWidth="1"/>
    <col min="10004" max="10004" width="17" style="148" bestFit="1" customWidth="1"/>
    <col min="10005" max="10005" width="17" style="148" customWidth="1"/>
    <col min="10006" max="10011" width="9.140625" style="148" customWidth="1"/>
    <col min="10012" max="10012" width="31.140625" style="148" bestFit="1" customWidth="1"/>
    <col min="10013" max="10241" width="9.140625" style="148" customWidth="1"/>
    <col min="10242" max="10242" width="10.7109375" style="148" customWidth="1"/>
    <col min="10243" max="10243" width="42" style="148" customWidth="1"/>
    <col min="10244" max="10244" width="28.42578125" style="148" customWidth="1"/>
    <col min="10245" max="10245" width="47.7109375" style="148" customWidth="1"/>
    <col min="10246" max="10247" width="0" style="148" hidden="1" customWidth="1"/>
    <col min="10248" max="10248" width="21.28515625" style="148" customWidth="1"/>
    <col min="10249" max="10249" width="0" style="148" hidden="1" customWidth="1"/>
    <col min="10250" max="10250" width="27.140625" style="148" customWidth="1"/>
    <col min="10251" max="10251" width="68" style="148" customWidth="1"/>
    <col min="10252" max="10252" width="100.28515625" style="148" customWidth="1"/>
    <col min="10253" max="10253" width="15.7109375" style="148" customWidth="1"/>
    <col min="10254" max="10254" width="14.5703125" style="148" customWidth="1"/>
    <col min="10255" max="10255" width="11.140625" style="148" bestFit="1" customWidth="1"/>
    <col min="10256" max="10256" width="19.5703125" style="148" bestFit="1" customWidth="1"/>
    <col min="10257" max="10257" width="9.140625" style="148" customWidth="1"/>
    <col min="10258" max="10258" width="21.140625" style="148" bestFit="1" customWidth="1"/>
    <col min="10259" max="10259" width="9.140625" style="148" customWidth="1"/>
    <col min="10260" max="10260" width="17" style="148" bestFit="1" customWidth="1"/>
    <col min="10261" max="10261" width="17" style="148" customWidth="1"/>
    <col min="10262" max="10267" width="9.140625" style="148" customWidth="1"/>
    <col min="10268" max="10268" width="31.140625" style="148" bestFit="1" customWidth="1"/>
    <col min="10269" max="10497" width="9.140625" style="148" customWidth="1"/>
    <col min="10498" max="10498" width="10.7109375" style="148" customWidth="1"/>
    <col min="10499" max="10499" width="42" style="148" customWidth="1"/>
    <col min="10500" max="10500" width="28.42578125" style="148" customWidth="1"/>
    <col min="10501" max="10501" width="47.7109375" style="148" customWidth="1"/>
    <col min="10502" max="10503" width="0" style="148" hidden="1" customWidth="1"/>
    <col min="10504" max="10504" width="21.28515625" style="148" customWidth="1"/>
    <col min="10505" max="10505" width="0" style="148" hidden="1" customWidth="1"/>
    <col min="10506" max="10506" width="27.140625" style="148" customWidth="1"/>
    <col min="10507" max="10507" width="68" style="148" customWidth="1"/>
    <col min="10508" max="10508" width="100.28515625" style="148" customWidth="1"/>
    <col min="10509" max="10509" width="15.7109375" style="148" customWidth="1"/>
    <col min="10510" max="10510" width="14.5703125" style="148" customWidth="1"/>
    <col min="10511" max="10511" width="11.140625" style="148" bestFit="1" customWidth="1"/>
    <col min="10512" max="10512" width="19.5703125" style="148" bestFit="1" customWidth="1"/>
    <col min="10513" max="10513" width="9.140625" style="148" customWidth="1"/>
    <col min="10514" max="10514" width="21.140625" style="148" bestFit="1" customWidth="1"/>
    <col min="10515" max="10515" width="9.140625" style="148" customWidth="1"/>
    <col min="10516" max="10516" width="17" style="148" bestFit="1" customWidth="1"/>
    <col min="10517" max="10517" width="17" style="148" customWidth="1"/>
    <col min="10518" max="10523" width="9.140625" style="148" customWidth="1"/>
    <col min="10524" max="10524" width="31.140625" style="148" bestFit="1" customWidth="1"/>
    <col min="10525" max="10753" width="9.140625" style="148" customWidth="1"/>
    <col min="10754" max="10754" width="10.7109375" style="148" customWidth="1"/>
    <col min="10755" max="10755" width="42" style="148" customWidth="1"/>
    <col min="10756" max="10756" width="28.42578125" style="148" customWidth="1"/>
    <col min="10757" max="10757" width="47.7109375" style="148" customWidth="1"/>
    <col min="10758" max="10759" width="0" style="148" hidden="1" customWidth="1"/>
    <col min="10760" max="10760" width="21.28515625" style="148" customWidth="1"/>
    <col min="10761" max="10761" width="0" style="148" hidden="1" customWidth="1"/>
    <col min="10762" max="10762" width="27.140625" style="148" customWidth="1"/>
    <col min="10763" max="10763" width="68" style="148" customWidth="1"/>
    <col min="10764" max="10764" width="100.28515625" style="148" customWidth="1"/>
    <col min="10765" max="10765" width="15.7109375" style="148" customWidth="1"/>
    <col min="10766" max="10766" width="14.5703125" style="148" customWidth="1"/>
    <col min="10767" max="10767" width="11.140625" style="148" bestFit="1" customWidth="1"/>
    <col min="10768" max="10768" width="19.5703125" style="148" bestFit="1" customWidth="1"/>
    <col min="10769" max="10769" width="9.140625" style="148" customWidth="1"/>
    <col min="10770" max="10770" width="21.140625" style="148" bestFit="1" customWidth="1"/>
    <col min="10771" max="10771" width="9.140625" style="148" customWidth="1"/>
    <col min="10772" max="10772" width="17" style="148" bestFit="1" customWidth="1"/>
    <col min="10773" max="10773" width="17" style="148" customWidth="1"/>
    <col min="10774" max="10779" width="9.140625" style="148" customWidth="1"/>
    <col min="10780" max="10780" width="31.140625" style="148" bestFit="1" customWidth="1"/>
    <col min="10781" max="11009" width="9.140625" style="148" customWidth="1"/>
    <col min="11010" max="11010" width="10.7109375" style="148" customWidth="1"/>
    <col min="11011" max="11011" width="42" style="148" customWidth="1"/>
    <col min="11012" max="11012" width="28.42578125" style="148" customWidth="1"/>
    <col min="11013" max="11013" width="47.7109375" style="148" customWidth="1"/>
    <col min="11014" max="11015" width="0" style="148" hidden="1" customWidth="1"/>
    <col min="11016" max="11016" width="21.28515625" style="148" customWidth="1"/>
    <col min="11017" max="11017" width="0" style="148" hidden="1" customWidth="1"/>
    <col min="11018" max="11018" width="27.140625" style="148" customWidth="1"/>
    <col min="11019" max="11019" width="68" style="148" customWidth="1"/>
    <col min="11020" max="11020" width="100.28515625" style="148" customWidth="1"/>
    <col min="11021" max="11021" width="15.7109375" style="148" customWidth="1"/>
    <col min="11022" max="11022" width="14.5703125" style="148" customWidth="1"/>
    <col min="11023" max="11023" width="11.140625" style="148" bestFit="1" customWidth="1"/>
    <col min="11024" max="11024" width="19.5703125" style="148" bestFit="1" customWidth="1"/>
    <col min="11025" max="11025" width="9.140625" style="148" customWidth="1"/>
    <col min="11026" max="11026" width="21.140625" style="148" bestFit="1" customWidth="1"/>
    <col min="11027" max="11027" width="9.140625" style="148" customWidth="1"/>
    <col min="11028" max="11028" width="17" style="148" bestFit="1" customWidth="1"/>
    <col min="11029" max="11029" width="17" style="148" customWidth="1"/>
    <col min="11030" max="11035" width="9.140625" style="148" customWidth="1"/>
    <col min="11036" max="11036" width="31.140625" style="148" bestFit="1" customWidth="1"/>
    <col min="11037" max="11265" width="9.140625" style="148" customWidth="1"/>
    <col min="11266" max="11266" width="10.7109375" style="148" customWidth="1"/>
    <col min="11267" max="11267" width="42" style="148" customWidth="1"/>
    <col min="11268" max="11268" width="28.42578125" style="148" customWidth="1"/>
    <col min="11269" max="11269" width="47.7109375" style="148" customWidth="1"/>
    <col min="11270" max="11271" width="0" style="148" hidden="1" customWidth="1"/>
    <col min="11272" max="11272" width="21.28515625" style="148" customWidth="1"/>
    <col min="11273" max="11273" width="0" style="148" hidden="1" customWidth="1"/>
    <col min="11274" max="11274" width="27.140625" style="148" customWidth="1"/>
    <col min="11275" max="11275" width="68" style="148" customWidth="1"/>
    <col min="11276" max="11276" width="100.28515625" style="148" customWidth="1"/>
    <col min="11277" max="11277" width="15.7109375" style="148" customWidth="1"/>
    <col min="11278" max="11278" width="14.5703125" style="148" customWidth="1"/>
    <col min="11279" max="11279" width="11.140625" style="148" bestFit="1" customWidth="1"/>
    <col min="11280" max="11280" width="19.5703125" style="148" bestFit="1" customWidth="1"/>
    <col min="11281" max="11281" width="9.140625" style="148" customWidth="1"/>
    <col min="11282" max="11282" width="21.140625" style="148" bestFit="1" customWidth="1"/>
    <col min="11283" max="11283" width="9.140625" style="148" customWidth="1"/>
    <col min="11284" max="11284" width="17" style="148" bestFit="1" customWidth="1"/>
    <col min="11285" max="11285" width="17" style="148" customWidth="1"/>
    <col min="11286" max="11291" width="9.140625" style="148" customWidth="1"/>
    <col min="11292" max="11292" width="31.140625" style="148" bestFit="1" customWidth="1"/>
    <col min="11293" max="11521" width="9.140625" style="148" customWidth="1"/>
    <col min="11522" max="11522" width="10.7109375" style="148" customWidth="1"/>
    <col min="11523" max="11523" width="42" style="148" customWidth="1"/>
    <col min="11524" max="11524" width="28.42578125" style="148" customWidth="1"/>
    <col min="11525" max="11525" width="47.7109375" style="148" customWidth="1"/>
    <col min="11526" max="11527" width="0" style="148" hidden="1" customWidth="1"/>
    <col min="11528" max="11528" width="21.28515625" style="148" customWidth="1"/>
    <col min="11529" max="11529" width="0" style="148" hidden="1" customWidth="1"/>
    <col min="11530" max="11530" width="27.140625" style="148" customWidth="1"/>
    <col min="11531" max="11531" width="68" style="148" customWidth="1"/>
    <col min="11532" max="11532" width="100.28515625" style="148" customWidth="1"/>
    <col min="11533" max="11533" width="15.7109375" style="148" customWidth="1"/>
    <col min="11534" max="11534" width="14.5703125" style="148" customWidth="1"/>
    <col min="11535" max="11535" width="11.140625" style="148" bestFit="1" customWidth="1"/>
    <col min="11536" max="11536" width="19.5703125" style="148" bestFit="1" customWidth="1"/>
    <col min="11537" max="11537" width="9.140625" style="148" customWidth="1"/>
    <col min="11538" max="11538" width="21.140625" style="148" bestFit="1" customWidth="1"/>
    <col min="11539" max="11539" width="9.140625" style="148" customWidth="1"/>
    <col min="11540" max="11540" width="17" style="148" bestFit="1" customWidth="1"/>
    <col min="11541" max="11541" width="17" style="148" customWidth="1"/>
    <col min="11542" max="11547" width="9.140625" style="148" customWidth="1"/>
    <col min="11548" max="11548" width="31.140625" style="148" bestFit="1" customWidth="1"/>
    <col min="11549" max="11777" width="9.140625" style="148" customWidth="1"/>
    <col min="11778" max="11778" width="10.7109375" style="148" customWidth="1"/>
    <col min="11779" max="11779" width="42" style="148" customWidth="1"/>
    <col min="11780" max="11780" width="28.42578125" style="148" customWidth="1"/>
    <col min="11781" max="11781" width="47.7109375" style="148" customWidth="1"/>
    <col min="11782" max="11783" width="0" style="148" hidden="1" customWidth="1"/>
    <col min="11784" max="11784" width="21.28515625" style="148" customWidth="1"/>
    <col min="11785" max="11785" width="0" style="148" hidden="1" customWidth="1"/>
    <col min="11786" max="11786" width="27.140625" style="148" customWidth="1"/>
    <col min="11787" max="11787" width="68" style="148" customWidth="1"/>
    <col min="11788" max="11788" width="100.28515625" style="148" customWidth="1"/>
    <col min="11789" max="11789" width="15.7109375" style="148" customWidth="1"/>
    <col min="11790" max="11790" width="14.5703125" style="148" customWidth="1"/>
    <col min="11791" max="11791" width="11.140625" style="148" bestFit="1" customWidth="1"/>
    <col min="11792" max="11792" width="19.5703125" style="148" bestFit="1" customWidth="1"/>
    <col min="11793" max="11793" width="9.140625" style="148" customWidth="1"/>
    <col min="11794" max="11794" width="21.140625" style="148" bestFit="1" customWidth="1"/>
    <col min="11795" max="11795" width="9.140625" style="148" customWidth="1"/>
    <col min="11796" max="11796" width="17" style="148" bestFit="1" customWidth="1"/>
    <col min="11797" max="11797" width="17" style="148" customWidth="1"/>
    <col min="11798" max="11803" width="9.140625" style="148" customWidth="1"/>
    <col min="11804" max="11804" width="31.140625" style="148" bestFit="1" customWidth="1"/>
    <col min="11805" max="12033" width="9.140625" style="148" customWidth="1"/>
    <col min="12034" max="12034" width="10.7109375" style="148" customWidth="1"/>
    <col min="12035" max="12035" width="42" style="148" customWidth="1"/>
    <col min="12036" max="12036" width="28.42578125" style="148" customWidth="1"/>
    <col min="12037" max="12037" width="47.7109375" style="148" customWidth="1"/>
    <col min="12038" max="12039" width="0" style="148" hidden="1" customWidth="1"/>
    <col min="12040" max="12040" width="21.28515625" style="148" customWidth="1"/>
    <col min="12041" max="12041" width="0" style="148" hidden="1" customWidth="1"/>
    <col min="12042" max="12042" width="27.140625" style="148" customWidth="1"/>
    <col min="12043" max="12043" width="68" style="148" customWidth="1"/>
    <col min="12044" max="12044" width="100.28515625" style="148" customWidth="1"/>
    <col min="12045" max="12045" width="15.7109375" style="148" customWidth="1"/>
    <col min="12046" max="12046" width="14.5703125" style="148" customWidth="1"/>
    <col min="12047" max="12047" width="11.140625" style="148" bestFit="1" customWidth="1"/>
    <col min="12048" max="12048" width="19.5703125" style="148" bestFit="1" customWidth="1"/>
    <col min="12049" max="12049" width="9.140625" style="148" customWidth="1"/>
    <col min="12050" max="12050" width="21.140625" style="148" bestFit="1" customWidth="1"/>
    <col min="12051" max="12051" width="9.140625" style="148" customWidth="1"/>
    <col min="12052" max="12052" width="17" style="148" bestFit="1" customWidth="1"/>
    <col min="12053" max="12053" width="17" style="148" customWidth="1"/>
    <col min="12054" max="12059" width="9.140625" style="148" customWidth="1"/>
    <col min="12060" max="12060" width="31.140625" style="148" bestFit="1" customWidth="1"/>
    <col min="12061" max="12289" width="9.140625" style="148" customWidth="1"/>
    <col min="12290" max="12290" width="10.7109375" style="148" customWidth="1"/>
    <col min="12291" max="12291" width="42" style="148" customWidth="1"/>
    <col min="12292" max="12292" width="28.42578125" style="148" customWidth="1"/>
    <col min="12293" max="12293" width="47.7109375" style="148" customWidth="1"/>
    <col min="12294" max="12295" width="0" style="148" hidden="1" customWidth="1"/>
    <col min="12296" max="12296" width="21.28515625" style="148" customWidth="1"/>
    <col min="12297" max="12297" width="0" style="148" hidden="1" customWidth="1"/>
    <col min="12298" max="12298" width="27.140625" style="148" customWidth="1"/>
    <col min="12299" max="12299" width="68" style="148" customWidth="1"/>
    <col min="12300" max="12300" width="100.28515625" style="148" customWidth="1"/>
    <col min="12301" max="12301" width="15.7109375" style="148" customWidth="1"/>
    <col min="12302" max="12302" width="14.5703125" style="148" customWidth="1"/>
    <col min="12303" max="12303" width="11.140625" style="148" bestFit="1" customWidth="1"/>
    <col min="12304" max="12304" width="19.5703125" style="148" bestFit="1" customWidth="1"/>
    <col min="12305" max="12305" width="9.140625" style="148" customWidth="1"/>
    <col min="12306" max="12306" width="21.140625" style="148" bestFit="1" customWidth="1"/>
    <col min="12307" max="12307" width="9.140625" style="148" customWidth="1"/>
    <col min="12308" max="12308" width="17" style="148" bestFit="1" customWidth="1"/>
    <col min="12309" max="12309" width="17" style="148" customWidth="1"/>
    <col min="12310" max="12315" width="9.140625" style="148" customWidth="1"/>
    <col min="12316" max="12316" width="31.140625" style="148" bestFit="1" customWidth="1"/>
    <col min="12317" max="12545" width="9.140625" style="148" customWidth="1"/>
    <col min="12546" max="12546" width="10.7109375" style="148" customWidth="1"/>
    <col min="12547" max="12547" width="42" style="148" customWidth="1"/>
    <col min="12548" max="12548" width="28.42578125" style="148" customWidth="1"/>
    <col min="12549" max="12549" width="47.7109375" style="148" customWidth="1"/>
    <col min="12550" max="12551" width="0" style="148" hidden="1" customWidth="1"/>
    <col min="12552" max="12552" width="21.28515625" style="148" customWidth="1"/>
    <col min="12553" max="12553" width="0" style="148" hidden="1" customWidth="1"/>
    <col min="12554" max="12554" width="27.140625" style="148" customWidth="1"/>
    <col min="12555" max="12555" width="68" style="148" customWidth="1"/>
    <col min="12556" max="12556" width="100.28515625" style="148" customWidth="1"/>
    <col min="12557" max="12557" width="15.7109375" style="148" customWidth="1"/>
    <col min="12558" max="12558" width="14.5703125" style="148" customWidth="1"/>
    <col min="12559" max="12559" width="11.140625" style="148" bestFit="1" customWidth="1"/>
    <col min="12560" max="12560" width="19.5703125" style="148" bestFit="1" customWidth="1"/>
    <col min="12561" max="12561" width="9.140625" style="148" customWidth="1"/>
    <col min="12562" max="12562" width="21.140625" style="148" bestFit="1" customWidth="1"/>
    <col min="12563" max="12563" width="9.140625" style="148" customWidth="1"/>
    <col min="12564" max="12564" width="17" style="148" bestFit="1" customWidth="1"/>
    <col min="12565" max="12565" width="17" style="148" customWidth="1"/>
    <col min="12566" max="12571" width="9.140625" style="148" customWidth="1"/>
    <col min="12572" max="12572" width="31.140625" style="148" bestFit="1" customWidth="1"/>
    <col min="12573" max="12801" width="9.140625" style="148" customWidth="1"/>
    <col min="12802" max="12802" width="10.7109375" style="148" customWidth="1"/>
    <col min="12803" max="12803" width="42" style="148" customWidth="1"/>
    <col min="12804" max="12804" width="28.42578125" style="148" customWidth="1"/>
    <col min="12805" max="12805" width="47.7109375" style="148" customWidth="1"/>
    <col min="12806" max="12807" width="0" style="148" hidden="1" customWidth="1"/>
    <col min="12808" max="12808" width="21.28515625" style="148" customWidth="1"/>
    <col min="12809" max="12809" width="0" style="148" hidden="1" customWidth="1"/>
    <col min="12810" max="12810" width="27.140625" style="148" customWidth="1"/>
    <col min="12811" max="12811" width="68" style="148" customWidth="1"/>
    <col min="12812" max="12812" width="100.28515625" style="148" customWidth="1"/>
    <col min="12813" max="12813" width="15.7109375" style="148" customWidth="1"/>
    <col min="12814" max="12814" width="14.5703125" style="148" customWidth="1"/>
    <col min="12815" max="12815" width="11.140625" style="148" bestFit="1" customWidth="1"/>
    <col min="12816" max="12816" width="19.5703125" style="148" bestFit="1" customWidth="1"/>
    <col min="12817" max="12817" width="9.140625" style="148" customWidth="1"/>
    <col min="12818" max="12818" width="21.140625" style="148" bestFit="1" customWidth="1"/>
    <col min="12819" max="12819" width="9.140625" style="148" customWidth="1"/>
    <col min="12820" max="12820" width="17" style="148" bestFit="1" customWidth="1"/>
    <col min="12821" max="12821" width="17" style="148" customWidth="1"/>
    <col min="12822" max="12827" width="9.140625" style="148" customWidth="1"/>
    <col min="12828" max="12828" width="31.140625" style="148" bestFit="1" customWidth="1"/>
    <col min="12829" max="13057" width="9.140625" style="148" customWidth="1"/>
    <col min="13058" max="13058" width="10.7109375" style="148" customWidth="1"/>
    <col min="13059" max="13059" width="42" style="148" customWidth="1"/>
    <col min="13060" max="13060" width="28.42578125" style="148" customWidth="1"/>
    <col min="13061" max="13061" width="47.7109375" style="148" customWidth="1"/>
    <col min="13062" max="13063" width="0" style="148" hidden="1" customWidth="1"/>
    <col min="13064" max="13064" width="21.28515625" style="148" customWidth="1"/>
    <col min="13065" max="13065" width="0" style="148" hidden="1" customWidth="1"/>
    <col min="13066" max="13066" width="27.140625" style="148" customWidth="1"/>
    <col min="13067" max="13067" width="68" style="148" customWidth="1"/>
    <col min="13068" max="13068" width="100.28515625" style="148" customWidth="1"/>
    <col min="13069" max="13069" width="15.7109375" style="148" customWidth="1"/>
    <col min="13070" max="13070" width="14.5703125" style="148" customWidth="1"/>
    <col min="13071" max="13071" width="11.140625" style="148" bestFit="1" customWidth="1"/>
    <col min="13072" max="13072" width="19.5703125" style="148" bestFit="1" customWidth="1"/>
    <col min="13073" max="13073" width="9.140625" style="148" customWidth="1"/>
    <col min="13074" max="13074" width="21.140625" style="148" bestFit="1" customWidth="1"/>
    <col min="13075" max="13075" width="9.140625" style="148" customWidth="1"/>
    <col min="13076" max="13076" width="17" style="148" bestFit="1" customWidth="1"/>
    <col min="13077" max="13077" width="17" style="148" customWidth="1"/>
    <col min="13078" max="13083" width="9.140625" style="148" customWidth="1"/>
    <col min="13084" max="13084" width="31.140625" style="148" bestFit="1" customWidth="1"/>
    <col min="13085" max="13313" width="9.140625" style="148" customWidth="1"/>
    <col min="13314" max="13314" width="10.7109375" style="148" customWidth="1"/>
    <col min="13315" max="13315" width="42" style="148" customWidth="1"/>
    <col min="13316" max="13316" width="28.42578125" style="148" customWidth="1"/>
    <col min="13317" max="13317" width="47.7109375" style="148" customWidth="1"/>
    <col min="13318" max="13319" width="0" style="148" hidden="1" customWidth="1"/>
    <col min="13320" max="13320" width="21.28515625" style="148" customWidth="1"/>
    <col min="13321" max="13321" width="0" style="148" hidden="1" customWidth="1"/>
    <col min="13322" max="13322" width="27.140625" style="148" customWidth="1"/>
    <col min="13323" max="13323" width="68" style="148" customWidth="1"/>
    <col min="13324" max="13324" width="100.28515625" style="148" customWidth="1"/>
    <col min="13325" max="13325" width="15.7109375" style="148" customWidth="1"/>
    <col min="13326" max="13326" width="14.5703125" style="148" customWidth="1"/>
    <col min="13327" max="13327" width="11.140625" style="148" bestFit="1" customWidth="1"/>
    <col min="13328" max="13328" width="19.5703125" style="148" bestFit="1" customWidth="1"/>
    <col min="13329" max="13329" width="9.140625" style="148" customWidth="1"/>
    <col min="13330" max="13330" width="21.140625" style="148" bestFit="1" customWidth="1"/>
    <col min="13331" max="13331" width="9.140625" style="148" customWidth="1"/>
    <col min="13332" max="13332" width="17" style="148" bestFit="1" customWidth="1"/>
    <col min="13333" max="13333" width="17" style="148" customWidth="1"/>
    <col min="13334" max="13339" width="9.140625" style="148" customWidth="1"/>
    <col min="13340" max="13340" width="31.140625" style="148" bestFit="1" customWidth="1"/>
    <col min="13341" max="13569" width="9.140625" style="148" customWidth="1"/>
    <col min="13570" max="13570" width="10.7109375" style="148" customWidth="1"/>
    <col min="13571" max="13571" width="42" style="148" customWidth="1"/>
    <col min="13572" max="13572" width="28.42578125" style="148" customWidth="1"/>
    <col min="13573" max="13573" width="47.7109375" style="148" customWidth="1"/>
    <col min="13574" max="13575" width="0" style="148" hidden="1" customWidth="1"/>
    <col min="13576" max="13576" width="21.28515625" style="148" customWidth="1"/>
    <col min="13577" max="13577" width="0" style="148" hidden="1" customWidth="1"/>
    <col min="13578" max="13578" width="27.140625" style="148" customWidth="1"/>
    <col min="13579" max="13579" width="68" style="148" customWidth="1"/>
    <col min="13580" max="13580" width="100.28515625" style="148" customWidth="1"/>
    <col min="13581" max="13581" width="15.7109375" style="148" customWidth="1"/>
    <col min="13582" max="13582" width="14.5703125" style="148" customWidth="1"/>
    <col min="13583" max="13583" width="11.140625" style="148" bestFit="1" customWidth="1"/>
    <col min="13584" max="13584" width="19.5703125" style="148" bestFit="1" customWidth="1"/>
    <col min="13585" max="13585" width="9.140625" style="148" customWidth="1"/>
    <col min="13586" max="13586" width="21.140625" style="148" bestFit="1" customWidth="1"/>
    <col min="13587" max="13587" width="9.140625" style="148" customWidth="1"/>
    <col min="13588" max="13588" width="17" style="148" bestFit="1" customWidth="1"/>
    <col min="13589" max="13589" width="17" style="148" customWidth="1"/>
    <col min="13590" max="13595" width="9.140625" style="148" customWidth="1"/>
    <col min="13596" max="13596" width="31.140625" style="148" bestFit="1" customWidth="1"/>
    <col min="13597" max="13825" width="9.140625" style="148" customWidth="1"/>
    <col min="13826" max="13826" width="10.7109375" style="148" customWidth="1"/>
    <col min="13827" max="13827" width="42" style="148" customWidth="1"/>
    <col min="13828" max="13828" width="28.42578125" style="148" customWidth="1"/>
    <col min="13829" max="13829" width="47.7109375" style="148" customWidth="1"/>
    <col min="13830" max="13831" width="0" style="148" hidden="1" customWidth="1"/>
    <col min="13832" max="13832" width="21.28515625" style="148" customWidth="1"/>
    <col min="13833" max="13833" width="0" style="148" hidden="1" customWidth="1"/>
    <col min="13834" max="13834" width="27.140625" style="148" customWidth="1"/>
    <col min="13835" max="13835" width="68" style="148" customWidth="1"/>
    <col min="13836" max="13836" width="100.28515625" style="148" customWidth="1"/>
    <col min="13837" max="13837" width="15.7109375" style="148" customWidth="1"/>
    <col min="13838" max="13838" width="14.5703125" style="148" customWidth="1"/>
    <col min="13839" max="13839" width="11.140625" style="148" bestFit="1" customWidth="1"/>
    <col min="13840" max="13840" width="19.5703125" style="148" bestFit="1" customWidth="1"/>
    <col min="13841" max="13841" width="9.140625" style="148" customWidth="1"/>
    <col min="13842" max="13842" width="21.140625" style="148" bestFit="1" customWidth="1"/>
    <col min="13843" max="13843" width="9.140625" style="148" customWidth="1"/>
    <col min="13844" max="13844" width="17" style="148" bestFit="1" customWidth="1"/>
    <col min="13845" max="13845" width="17" style="148" customWidth="1"/>
    <col min="13846" max="13851" width="9.140625" style="148" customWidth="1"/>
    <col min="13852" max="13852" width="31.140625" style="148" bestFit="1" customWidth="1"/>
    <col min="13853" max="14081" width="9.140625" style="148" customWidth="1"/>
    <col min="14082" max="14082" width="10.7109375" style="148" customWidth="1"/>
    <col min="14083" max="14083" width="42" style="148" customWidth="1"/>
    <col min="14084" max="14084" width="28.42578125" style="148" customWidth="1"/>
    <col min="14085" max="14085" width="47.7109375" style="148" customWidth="1"/>
    <col min="14086" max="14087" width="0" style="148" hidden="1" customWidth="1"/>
    <col min="14088" max="14088" width="21.28515625" style="148" customWidth="1"/>
    <col min="14089" max="14089" width="0" style="148" hidden="1" customWidth="1"/>
    <col min="14090" max="14090" width="27.140625" style="148" customWidth="1"/>
    <col min="14091" max="14091" width="68" style="148" customWidth="1"/>
    <col min="14092" max="14092" width="100.28515625" style="148" customWidth="1"/>
    <col min="14093" max="14093" width="15.7109375" style="148" customWidth="1"/>
    <col min="14094" max="14094" width="14.5703125" style="148" customWidth="1"/>
    <col min="14095" max="14095" width="11.140625" style="148" bestFit="1" customWidth="1"/>
    <col min="14096" max="14096" width="19.5703125" style="148" bestFit="1" customWidth="1"/>
    <col min="14097" max="14097" width="9.140625" style="148" customWidth="1"/>
    <col min="14098" max="14098" width="21.140625" style="148" bestFit="1" customWidth="1"/>
    <col min="14099" max="14099" width="9.140625" style="148" customWidth="1"/>
    <col min="14100" max="14100" width="17" style="148" bestFit="1" customWidth="1"/>
    <col min="14101" max="14101" width="17" style="148" customWidth="1"/>
    <col min="14102" max="14107" width="9.140625" style="148" customWidth="1"/>
    <col min="14108" max="14108" width="31.140625" style="148" bestFit="1" customWidth="1"/>
    <col min="14109" max="14337" width="9.140625" style="148" customWidth="1"/>
    <col min="14338" max="14338" width="10.7109375" style="148" customWidth="1"/>
    <col min="14339" max="14339" width="42" style="148" customWidth="1"/>
    <col min="14340" max="14340" width="28.42578125" style="148" customWidth="1"/>
    <col min="14341" max="14341" width="47.7109375" style="148" customWidth="1"/>
    <col min="14342" max="14343" width="0" style="148" hidden="1" customWidth="1"/>
    <col min="14344" max="14344" width="21.28515625" style="148" customWidth="1"/>
    <col min="14345" max="14345" width="0" style="148" hidden="1" customWidth="1"/>
    <col min="14346" max="14346" width="27.140625" style="148" customWidth="1"/>
    <col min="14347" max="14347" width="68" style="148" customWidth="1"/>
    <col min="14348" max="14348" width="100.28515625" style="148" customWidth="1"/>
    <col min="14349" max="14349" width="15.7109375" style="148" customWidth="1"/>
    <col min="14350" max="14350" width="14.5703125" style="148" customWidth="1"/>
    <col min="14351" max="14351" width="11.140625" style="148" bestFit="1" customWidth="1"/>
    <col min="14352" max="14352" width="19.5703125" style="148" bestFit="1" customWidth="1"/>
    <col min="14353" max="14353" width="9.140625" style="148" customWidth="1"/>
    <col min="14354" max="14354" width="21.140625" style="148" bestFit="1" customWidth="1"/>
    <col min="14355" max="14355" width="9.140625" style="148" customWidth="1"/>
    <col min="14356" max="14356" width="17" style="148" bestFit="1" customWidth="1"/>
    <col min="14357" max="14357" width="17" style="148" customWidth="1"/>
    <col min="14358" max="14363" width="9.140625" style="148" customWidth="1"/>
    <col min="14364" max="14364" width="31.140625" style="148" bestFit="1" customWidth="1"/>
    <col min="14365" max="14593" width="9.140625" style="148" customWidth="1"/>
    <col min="14594" max="14594" width="10.7109375" style="148" customWidth="1"/>
    <col min="14595" max="14595" width="42" style="148" customWidth="1"/>
    <col min="14596" max="14596" width="28.42578125" style="148" customWidth="1"/>
    <col min="14597" max="14597" width="47.7109375" style="148" customWidth="1"/>
    <col min="14598" max="14599" width="0" style="148" hidden="1" customWidth="1"/>
    <col min="14600" max="14600" width="21.28515625" style="148" customWidth="1"/>
    <col min="14601" max="14601" width="0" style="148" hidden="1" customWidth="1"/>
    <col min="14602" max="14602" width="27.140625" style="148" customWidth="1"/>
    <col min="14603" max="14603" width="68" style="148" customWidth="1"/>
    <col min="14604" max="14604" width="100.28515625" style="148" customWidth="1"/>
    <col min="14605" max="14605" width="15.7109375" style="148" customWidth="1"/>
    <col min="14606" max="14606" width="14.5703125" style="148" customWidth="1"/>
    <col min="14607" max="14607" width="11.140625" style="148" bestFit="1" customWidth="1"/>
    <col min="14608" max="14608" width="19.5703125" style="148" bestFit="1" customWidth="1"/>
    <col min="14609" max="14609" width="9.140625" style="148" customWidth="1"/>
    <col min="14610" max="14610" width="21.140625" style="148" bestFit="1" customWidth="1"/>
    <col min="14611" max="14611" width="9.140625" style="148" customWidth="1"/>
    <col min="14612" max="14612" width="17" style="148" bestFit="1" customWidth="1"/>
    <col min="14613" max="14613" width="17" style="148" customWidth="1"/>
    <col min="14614" max="14619" width="9.140625" style="148" customWidth="1"/>
    <col min="14620" max="14620" width="31.140625" style="148" bestFit="1" customWidth="1"/>
    <col min="14621" max="14849" width="9.140625" style="148" customWidth="1"/>
    <col min="14850" max="14850" width="10.7109375" style="148" customWidth="1"/>
    <col min="14851" max="14851" width="42" style="148" customWidth="1"/>
    <col min="14852" max="14852" width="28.42578125" style="148" customWidth="1"/>
    <col min="14853" max="14853" width="47.7109375" style="148" customWidth="1"/>
    <col min="14854" max="14855" width="0" style="148" hidden="1" customWidth="1"/>
    <col min="14856" max="14856" width="21.28515625" style="148" customWidth="1"/>
    <col min="14857" max="14857" width="0" style="148" hidden="1" customWidth="1"/>
    <col min="14858" max="14858" width="27.140625" style="148" customWidth="1"/>
    <col min="14859" max="14859" width="68" style="148" customWidth="1"/>
    <col min="14860" max="14860" width="100.28515625" style="148" customWidth="1"/>
    <col min="14861" max="14861" width="15.7109375" style="148" customWidth="1"/>
    <col min="14862" max="14862" width="14.5703125" style="148" customWidth="1"/>
    <col min="14863" max="14863" width="11.140625" style="148" bestFit="1" customWidth="1"/>
    <col min="14864" max="14864" width="19.5703125" style="148" bestFit="1" customWidth="1"/>
    <col min="14865" max="14865" width="9.140625" style="148" customWidth="1"/>
    <col min="14866" max="14866" width="21.140625" style="148" bestFit="1" customWidth="1"/>
    <col min="14867" max="14867" width="9.140625" style="148" customWidth="1"/>
    <col min="14868" max="14868" width="17" style="148" bestFit="1" customWidth="1"/>
    <col min="14869" max="14869" width="17" style="148" customWidth="1"/>
    <col min="14870" max="14875" width="9.140625" style="148" customWidth="1"/>
    <col min="14876" max="14876" width="31.140625" style="148" bestFit="1" customWidth="1"/>
    <col min="14877" max="15105" width="9.140625" style="148" customWidth="1"/>
    <col min="15106" max="15106" width="10.7109375" style="148" customWidth="1"/>
    <col min="15107" max="15107" width="42" style="148" customWidth="1"/>
    <col min="15108" max="15108" width="28.42578125" style="148" customWidth="1"/>
    <col min="15109" max="15109" width="47.7109375" style="148" customWidth="1"/>
    <col min="15110" max="15111" width="0" style="148" hidden="1" customWidth="1"/>
    <col min="15112" max="15112" width="21.28515625" style="148" customWidth="1"/>
    <col min="15113" max="15113" width="0" style="148" hidden="1" customWidth="1"/>
    <col min="15114" max="15114" width="27.140625" style="148" customWidth="1"/>
    <col min="15115" max="15115" width="68" style="148" customWidth="1"/>
    <col min="15116" max="15116" width="100.28515625" style="148" customWidth="1"/>
    <col min="15117" max="15117" width="15.7109375" style="148" customWidth="1"/>
    <col min="15118" max="15118" width="14.5703125" style="148" customWidth="1"/>
    <col min="15119" max="15119" width="11.140625" style="148" bestFit="1" customWidth="1"/>
    <col min="15120" max="15120" width="19.5703125" style="148" bestFit="1" customWidth="1"/>
    <col min="15121" max="15121" width="9.140625" style="148" customWidth="1"/>
    <col min="15122" max="15122" width="21.140625" style="148" bestFit="1" customWidth="1"/>
    <col min="15123" max="15123" width="9.140625" style="148" customWidth="1"/>
    <col min="15124" max="15124" width="17" style="148" bestFit="1" customWidth="1"/>
    <col min="15125" max="15125" width="17" style="148" customWidth="1"/>
    <col min="15126" max="15131" width="9.140625" style="148" customWidth="1"/>
    <col min="15132" max="15132" width="31.140625" style="148" bestFit="1" customWidth="1"/>
    <col min="15133" max="15361" width="9.140625" style="148" customWidth="1"/>
    <col min="15362" max="15362" width="10.7109375" style="148" customWidth="1"/>
    <col min="15363" max="15363" width="42" style="148" customWidth="1"/>
    <col min="15364" max="15364" width="28.42578125" style="148" customWidth="1"/>
    <col min="15365" max="15365" width="47.7109375" style="148" customWidth="1"/>
    <col min="15366" max="15367" width="0" style="148" hidden="1" customWidth="1"/>
    <col min="15368" max="15368" width="21.28515625" style="148" customWidth="1"/>
    <col min="15369" max="15369" width="0" style="148" hidden="1" customWidth="1"/>
    <col min="15370" max="15370" width="27.140625" style="148" customWidth="1"/>
    <col min="15371" max="15371" width="68" style="148" customWidth="1"/>
    <col min="15372" max="15372" width="100.28515625" style="148" customWidth="1"/>
    <col min="15373" max="15373" width="15.7109375" style="148" customWidth="1"/>
    <col min="15374" max="15374" width="14.5703125" style="148" customWidth="1"/>
    <col min="15375" max="15375" width="11.140625" style="148" bestFit="1" customWidth="1"/>
    <col min="15376" max="15376" width="19.5703125" style="148" bestFit="1" customWidth="1"/>
    <col min="15377" max="15377" width="9.140625" style="148" customWidth="1"/>
    <col min="15378" max="15378" width="21.140625" style="148" bestFit="1" customWidth="1"/>
    <col min="15379" max="15379" width="9.140625" style="148" customWidth="1"/>
    <col min="15380" max="15380" width="17" style="148" bestFit="1" customWidth="1"/>
    <col min="15381" max="15381" width="17" style="148" customWidth="1"/>
    <col min="15382" max="15387" width="9.140625" style="148" customWidth="1"/>
    <col min="15388" max="15388" width="31.140625" style="148" bestFit="1" customWidth="1"/>
    <col min="15389" max="15617" width="9.140625" style="148" customWidth="1"/>
    <col min="15618" max="15618" width="10.7109375" style="148" customWidth="1"/>
    <col min="15619" max="15619" width="42" style="148" customWidth="1"/>
    <col min="15620" max="15620" width="28.42578125" style="148" customWidth="1"/>
    <col min="15621" max="15621" width="47.7109375" style="148" customWidth="1"/>
    <col min="15622" max="15623" width="0" style="148" hidden="1" customWidth="1"/>
    <col min="15624" max="15624" width="21.28515625" style="148" customWidth="1"/>
    <col min="15625" max="15625" width="0" style="148" hidden="1" customWidth="1"/>
    <col min="15626" max="15626" width="27.140625" style="148" customWidth="1"/>
    <col min="15627" max="15627" width="68" style="148" customWidth="1"/>
    <col min="15628" max="15628" width="100.28515625" style="148" customWidth="1"/>
    <col min="15629" max="15629" width="15.7109375" style="148" customWidth="1"/>
    <col min="15630" max="15630" width="14.5703125" style="148" customWidth="1"/>
    <col min="15631" max="15631" width="11.140625" style="148" bestFit="1" customWidth="1"/>
    <col min="15632" max="15632" width="19.5703125" style="148" bestFit="1" customWidth="1"/>
    <col min="15633" max="15633" width="9.140625" style="148" customWidth="1"/>
    <col min="15634" max="15634" width="21.140625" style="148" bestFit="1" customWidth="1"/>
    <col min="15635" max="15635" width="9.140625" style="148" customWidth="1"/>
    <col min="15636" max="15636" width="17" style="148" bestFit="1" customWidth="1"/>
    <col min="15637" max="15637" width="17" style="148" customWidth="1"/>
    <col min="15638" max="15643" width="9.140625" style="148" customWidth="1"/>
    <col min="15644" max="15644" width="31.140625" style="148" bestFit="1" customWidth="1"/>
    <col min="15645" max="15873" width="9.140625" style="148" customWidth="1"/>
    <col min="15874" max="15874" width="10.7109375" style="148" customWidth="1"/>
    <col min="15875" max="15875" width="42" style="148" customWidth="1"/>
    <col min="15876" max="15876" width="28.42578125" style="148" customWidth="1"/>
    <col min="15877" max="15877" width="47.7109375" style="148" customWidth="1"/>
    <col min="15878" max="15879" width="0" style="148" hidden="1" customWidth="1"/>
    <col min="15880" max="15880" width="21.28515625" style="148" customWidth="1"/>
    <col min="15881" max="15881" width="0" style="148" hidden="1" customWidth="1"/>
    <col min="15882" max="15882" width="27.140625" style="148" customWidth="1"/>
    <col min="15883" max="15883" width="68" style="148" customWidth="1"/>
    <col min="15884" max="15884" width="100.28515625" style="148" customWidth="1"/>
    <col min="15885" max="15885" width="15.7109375" style="148" customWidth="1"/>
    <col min="15886" max="15886" width="14.5703125" style="148" customWidth="1"/>
    <col min="15887" max="15887" width="11.140625" style="148" bestFit="1" customWidth="1"/>
    <col min="15888" max="15888" width="19.5703125" style="148" bestFit="1" customWidth="1"/>
    <col min="15889" max="15889" width="9.140625" style="148" customWidth="1"/>
    <col min="15890" max="15890" width="21.140625" style="148" bestFit="1" customWidth="1"/>
    <col min="15891" max="15891" width="9.140625" style="148" customWidth="1"/>
    <col min="15892" max="15892" width="17" style="148" bestFit="1" customWidth="1"/>
    <col min="15893" max="15893" width="17" style="148" customWidth="1"/>
    <col min="15894" max="15899" width="9.140625" style="148" customWidth="1"/>
    <col min="15900" max="15900" width="31.140625" style="148" bestFit="1" customWidth="1"/>
    <col min="15901" max="16129" width="9.140625" style="148" customWidth="1"/>
    <col min="16130" max="16130" width="10.7109375" style="148" customWidth="1"/>
    <col min="16131" max="16131" width="42" style="148" customWidth="1"/>
    <col min="16132" max="16132" width="28.42578125" style="148" customWidth="1"/>
    <col min="16133" max="16133" width="47.7109375" style="148" customWidth="1"/>
    <col min="16134" max="16135" width="0" style="148" hidden="1" customWidth="1"/>
    <col min="16136" max="16136" width="21.28515625" style="148" customWidth="1"/>
    <col min="16137" max="16137" width="0" style="148" hidden="1" customWidth="1"/>
    <col min="16138" max="16138" width="27.140625" style="148" customWidth="1"/>
    <col min="16139" max="16139" width="68" style="148" customWidth="1"/>
    <col min="16140" max="16140" width="100.28515625" style="148" customWidth="1"/>
    <col min="16141" max="16141" width="15.7109375" style="148" customWidth="1"/>
    <col min="16142" max="16142" width="14.5703125" style="148" customWidth="1"/>
    <col min="16143" max="16143" width="11.140625" style="148" bestFit="1" customWidth="1"/>
    <col min="16144" max="16144" width="19.5703125" style="148" bestFit="1" customWidth="1"/>
    <col min="16145" max="16145" width="9.140625" style="148" customWidth="1"/>
    <col min="16146" max="16146" width="21.140625" style="148" bestFit="1" customWidth="1"/>
    <col min="16147" max="16147" width="9.140625" style="148" customWidth="1"/>
    <col min="16148" max="16148" width="17" style="148" bestFit="1" customWidth="1"/>
    <col min="16149" max="16149" width="17" style="148" customWidth="1"/>
    <col min="16150" max="16155" width="9.140625" style="148" customWidth="1"/>
    <col min="16156" max="16156" width="31.140625" style="148" bestFit="1" customWidth="1"/>
    <col min="16157" max="16384" width="9.140625" style="148" customWidth="1"/>
  </cols>
  <sheetData>
    <row r="1" spans="1:168" x14ac:dyDescent="0.3">
      <c r="A1" s="147"/>
      <c r="B1" s="148" t="s">
        <v>503</v>
      </c>
      <c r="I1" s="448" t="s">
        <v>235</v>
      </c>
      <c r="J1" s="448"/>
      <c r="K1" s="448"/>
      <c r="L1" s="448"/>
      <c r="O1" s="449" t="s">
        <v>236</v>
      </c>
      <c r="P1" s="449"/>
      <c r="Q1" s="449"/>
      <c r="R1" s="449"/>
      <c r="S1" s="449"/>
      <c r="W1" s="148"/>
    </row>
    <row r="2" spans="1:168" ht="32.25" thickBot="1" x14ac:dyDescent="0.3">
      <c r="A2" s="152" t="s">
        <v>237</v>
      </c>
      <c r="B2" s="159" t="s">
        <v>258</v>
      </c>
      <c r="C2" s="153" t="s">
        <v>238</v>
      </c>
      <c r="D2" s="153" t="s">
        <v>239</v>
      </c>
      <c r="E2" s="153" t="s">
        <v>240</v>
      </c>
      <c r="F2" s="153" t="s">
        <v>241</v>
      </c>
      <c r="G2" s="153" t="s">
        <v>242</v>
      </c>
      <c r="H2" s="153" t="s">
        <v>243</v>
      </c>
      <c r="I2" s="153" t="s">
        <v>244</v>
      </c>
      <c r="J2" s="153" t="s">
        <v>245</v>
      </c>
      <c r="K2" s="153" t="s">
        <v>246</v>
      </c>
      <c r="L2" s="153" t="s">
        <v>247</v>
      </c>
      <c r="M2" s="153" t="s">
        <v>248</v>
      </c>
      <c r="N2" s="153" t="s">
        <v>249</v>
      </c>
      <c r="O2" s="154" t="s">
        <v>250</v>
      </c>
      <c r="P2" s="154" t="s">
        <v>251</v>
      </c>
      <c r="Q2" s="155" t="s">
        <v>252</v>
      </c>
      <c r="R2" s="155" t="s">
        <v>253</v>
      </c>
      <c r="S2" s="156" t="s">
        <v>254</v>
      </c>
      <c r="T2" s="157" t="s">
        <v>255</v>
      </c>
      <c r="U2" s="158" t="s">
        <v>256</v>
      </c>
      <c r="V2" s="159" t="s">
        <v>257</v>
      </c>
      <c r="W2" s="159" t="s">
        <v>259</v>
      </c>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row>
    <row r="3" spans="1:168" s="171" customFormat="1" ht="32.25" thickTop="1" x14ac:dyDescent="0.25">
      <c r="A3" s="160">
        <v>27</v>
      </c>
      <c r="B3" s="253">
        <v>1</v>
      </c>
      <c r="C3" s="250" t="s">
        <v>394</v>
      </c>
      <c r="D3" s="328" t="s">
        <v>395</v>
      </c>
      <c r="E3" s="250" t="s">
        <v>396</v>
      </c>
      <c r="F3" s="251"/>
      <c r="G3" s="251"/>
      <c r="H3" s="256">
        <v>1</v>
      </c>
      <c r="I3" s="256"/>
      <c r="J3" s="257" t="s">
        <v>270</v>
      </c>
      <c r="K3" s="258" t="s">
        <v>397</v>
      </c>
      <c r="L3" s="251"/>
      <c r="M3" s="251"/>
      <c r="N3" s="252">
        <v>1</v>
      </c>
      <c r="O3" s="253"/>
      <c r="P3" s="253"/>
      <c r="Q3" s="253"/>
      <c r="R3" s="253"/>
      <c r="S3" s="253">
        <v>1</v>
      </c>
      <c r="T3" s="253" t="s">
        <v>239</v>
      </c>
      <c r="U3" s="253">
        <v>1</v>
      </c>
      <c r="V3" s="268" t="s">
        <v>398</v>
      </c>
      <c r="W3" s="253" t="s">
        <v>266</v>
      </c>
      <c r="X3" s="170"/>
      <c r="Y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row>
    <row r="4" spans="1:168" s="179" customFormat="1" ht="47.25" x14ac:dyDescent="0.25">
      <c r="A4" s="172">
        <v>46</v>
      </c>
      <c r="B4" s="253">
        <v>2</v>
      </c>
      <c r="C4" s="250" t="s">
        <v>493</v>
      </c>
      <c r="D4" s="195" t="s">
        <v>494</v>
      </c>
      <c r="E4" s="173" t="s">
        <v>495</v>
      </c>
      <c r="F4" s="162"/>
      <c r="G4" s="162"/>
      <c r="H4" s="174">
        <v>1</v>
      </c>
      <c r="I4" s="174"/>
      <c r="J4" s="176" t="s">
        <v>270</v>
      </c>
      <c r="K4" s="177" t="s">
        <v>397</v>
      </c>
      <c r="L4" s="162"/>
      <c r="M4" s="162"/>
      <c r="N4" s="163">
        <v>1</v>
      </c>
      <c r="O4" s="164"/>
      <c r="P4" s="164"/>
      <c r="Q4" s="165">
        <v>1</v>
      </c>
      <c r="R4" s="165" t="s">
        <v>239</v>
      </c>
      <c r="S4" s="166"/>
      <c r="T4" s="166"/>
      <c r="U4" s="166">
        <v>1</v>
      </c>
      <c r="V4" s="278"/>
      <c r="W4" s="327" t="s">
        <v>266</v>
      </c>
      <c r="X4" s="170"/>
      <c r="Y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row>
    <row r="5" spans="1:168" s="179" customFormat="1" ht="20.25" x14ac:dyDescent="0.25">
      <c r="A5" s="172">
        <v>10</v>
      </c>
      <c r="B5" s="253">
        <v>3</v>
      </c>
      <c r="C5" s="251" t="s">
        <v>320</v>
      </c>
      <c r="D5" s="329" t="s">
        <v>231</v>
      </c>
      <c r="E5" s="251" t="s">
        <v>277</v>
      </c>
      <c r="F5" s="251"/>
      <c r="G5" s="251"/>
      <c r="H5" s="256">
        <v>1</v>
      </c>
      <c r="I5" s="256"/>
      <c r="J5" s="251" t="s">
        <v>278</v>
      </c>
      <c r="K5" s="251" t="s">
        <v>279</v>
      </c>
      <c r="L5" s="251"/>
      <c r="M5" s="251"/>
      <c r="N5" s="252">
        <v>1</v>
      </c>
      <c r="O5" s="253"/>
      <c r="P5" s="253"/>
      <c r="Q5" s="253"/>
      <c r="R5" s="253"/>
      <c r="S5" s="253">
        <v>1</v>
      </c>
      <c r="T5" s="253"/>
      <c r="U5" s="253">
        <v>1</v>
      </c>
      <c r="V5" s="266"/>
      <c r="W5" s="253" t="s">
        <v>266</v>
      </c>
      <c r="X5" s="170"/>
      <c r="Y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row>
    <row r="6" spans="1:168" s="179" customFormat="1" ht="20.25" x14ac:dyDescent="0.25">
      <c r="A6" s="172">
        <v>55</v>
      </c>
      <c r="B6" s="253">
        <v>4</v>
      </c>
      <c r="C6" s="251" t="s">
        <v>351</v>
      </c>
      <c r="D6" s="265" t="s">
        <v>352</v>
      </c>
      <c r="E6" s="254" t="s">
        <v>353</v>
      </c>
      <c r="F6" s="251"/>
      <c r="G6" s="251"/>
      <c r="H6" s="256"/>
      <c r="I6" s="256"/>
      <c r="J6" s="257" t="s">
        <v>270</v>
      </c>
      <c r="K6" s="258" t="s">
        <v>354</v>
      </c>
      <c r="L6" s="251"/>
      <c r="M6" s="251"/>
      <c r="N6" s="252">
        <v>1</v>
      </c>
      <c r="O6" s="253">
        <v>1</v>
      </c>
      <c r="P6" s="253" t="s">
        <v>239</v>
      </c>
      <c r="Q6" s="253"/>
      <c r="R6" s="253"/>
      <c r="S6" s="253"/>
      <c r="T6" s="253"/>
      <c r="U6" s="253">
        <v>1</v>
      </c>
      <c r="V6" s="254"/>
      <c r="W6" s="327" t="s">
        <v>266</v>
      </c>
      <c r="X6" s="170"/>
      <c r="Y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row>
    <row r="7" spans="1:168" s="179" customFormat="1" ht="31.5" x14ac:dyDescent="0.25">
      <c r="A7" s="172">
        <v>12</v>
      </c>
      <c r="B7" s="253">
        <v>5</v>
      </c>
      <c r="C7" s="250" t="s">
        <v>361</v>
      </c>
      <c r="D7" s="328" t="s">
        <v>362</v>
      </c>
      <c r="E7" s="251"/>
      <c r="F7" s="251"/>
      <c r="G7" s="251"/>
      <c r="H7" s="256">
        <v>1</v>
      </c>
      <c r="I7" s="256"/>
      <c r="J7" s="251" t="s">
        <v>263</v>
      </c>
      <c r="K7" s="251"/>
      <c r="L7" s="251"/>
      <c r="M7" s="251"/>
      <c r="N7" s="252">
        <v>1</v>
      </c>
      <c r="O7" s="253">
        <v>1</v>
      </c>
      <c r="P7" s="253"/>
      <c r="Q7" s="253"/>
      <c r="R7" s="253"/>
      <c r="S7" s="253"/>
      <c r="T7" s="253"/>
      <c r="U7" s="253">
        <v>1</v>
      </c>
      <c r="V7" s="254"/>
      <c r="W7" s="253" t="s">
        <v>266</v>
      </c>
      <c r="X7" s="170"/>
      <c r="Y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row>
    <row r="8" spans="1:168" s="179" customFormat="1" ht="31.5" x14ac:dyDescent="0.25">
      <c r="A8" s="172">
        <v>8</v>
      </c>
      <c r="B8" s="253">
        <v>6</v>
      </c>
      <c r="C8" s="250" t="s">
        <v>370</v>
      </c>
      <c r="D8" s="328" t="s">
        <v>371</v>
      </c>
      <c r="E8" s="250" t="s">
        <v>372</v>
      </c>
      <c r="F8" s="251"/>
      <c r="G8" s="251"/>
      <c r="H8" s="256">
        <v>1</v>
      </c>
      <c r="I8" s="256"/>
      <c r="J8" s="251"/>
      <c r="K8" s="251"/>
      <c r="L8" s="251"/>
      <c r="M8" s="251"/>
      <c r="N8" s="252">
        <v>1</v>
      </c>
      <c r="O8" s="253">
        <v>1</v>
      </c>
      <c r="P8" s="253"/>
      <c r="Q8" s="253"/>
      <c r="R8" s="253"/>
      <c r="S8" s="253"/>
      <c r="T8" s="253"/>
      <c r="U8" s="253">
        <v>1</v>
      </c>
      <c r="V8" s="261"/>
      <c r="W8" s="327" t="s">
        <v>266</v>
      </c>
      <c r="X8" s="170"/>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row>
    <row r="9" spans="1:168" s="189" customFormat="1" ht="48" thickBot="1" x14ac:dyDescent="0.3">
      <c r="A9" s="172">
        <v>23</v>
      </c>
      <c r="B9" s="253">
        <v>7</v>
      </c>
      <c r="C9" s="250" t="s">
        <v>260</v>
      </c>
      <c r="D9" s="328" t="s">
        <v>261</v>
      </c>
      <c r="E9" s="250" t="s">
        <v>262</v>
      </c>
      <c r="F9" s="251"/>
      <c r="G9" s="259"/>
      <c r="H9" s="256"/>
      <c r="I9" s="256"/>
      <c r="J9" s="250" t="s">
        <v>263</v>
      </c>
      <c r="K9" s="251" t="s">
        <v>264</v>
      </c>
      <c r="L9" s="250" t="s">
        <v>265</v>
      </c>
      <c r="M9" s="251"/>
      <c r="N9" s="252">
        <v>1</v>
      </c>
      <c r="O9" s="253">
        <v>1</v>
      </c>
      <c r="P9" s="253"/>
      <c r="Q9" s="253"/>
      <c r="R9" s="253"/>
      <c r="S9" s="253"/>
      <c r="T9" s="253"/>
      <c r="U9" s="253">
        <v>2</v>
      </c>
      <c r="V9" s="266"/>
      <c r="W9" s="253" t="s">
        <v>289</v>
      </c>
      <c r="X9" s="170"/>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row>
    <row r="10" spans="1:168" s="179" customFormat="1" ht="57" customHeight="1" x14ac:dyDescent="0.25">
      <c r="A10" s="172">
        <v>11</v>
      </c>
      <c r="B10" s="253">
        <v>8</v>
      </c>
      <c r="C10" s="250" t="s">
        <v>290</v>
      </c>
      <c r="D10" s="328" t="s">
        <v>291</v>
      </c>
      <c r="E10" s="250" t="s">
        <v>292</v>
      </c>
      <c r="F10" s="251"/>
      <c r="G10" s="259"/>
      <c r="H10" s="256">
        <v>2</v>
      </c>
      <c r="I10" s="256"/>
      <c r="J10" s="251" t="s">
        <v>293</v>
      </c>
      <c r="K10" s="260" t="s">
        <v>294</v>
      </c>
      <c r="L10" s="251" t="s">
        <v>295</v>
      </c>
      <c r="M10" s="251"/>
      <c r="N10" s="252">
        <v>1</v>
      </c>
      <c r="O10" s="253">
        <v>1</v>
      </c>
      <c r="P10" s="253" t="s">
        <v>239</v>
      </c>
      <c r="Q10" s="253"/>
      <c r="R10" s="253"/>
      <c r="S10" s="253"/>
      <c r="T10" s="253"/>
      <c r="U10" s="253">
        <v>2</v>
      </c>
      <c r="V10" s="254"/>
      <c r="W10" s="253" t="s">
        <v>289</v>
      </c>
      <c r="X10" s="170"/>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row>
    <row r="11" spans="1:168" s="179" customFormat="1" ht="37.5" customHeight="1" x14ac:dyDescent="0.25">
      <c r="A11" s="172">
        <v>4</v>
      </c>
      <c r="B11" s="253">
        <v>9</v>
      </c>
      <c r="C11" s="251" t="s">
        <v>321</v>
      </c>
      <c r="D11" s="329" t="s">
        <v>322</v>
      </c>
      <c r="E11" s="251" t="s">
        <v>323</v>
      </c>
      <c r="F11" s="251"/>
      <c r="G11" s="251"/>
      <c r="H11" s="256">
        <v>1</v>
      </c>
      <c r="I11" s="256"/>
      <c r="J11" s="251" t="s">
        <v>324</v>
      </c>
      <c r="K11" s="251" t="s">
        <v>325</v>
      </c>
      <c r="L11" s="262" t="s">
        <v>326</v>
      </c>
      <c r="M11" s="251"/>
      <c r="N11" s="252">
        <v>1</v>
      </c>
      <c r="O11" s="253">
        <v>1</v>
      </c>
      <c r="P11" s="253"/>
      <c r="Q11" s="253"/>
      <c r="R11" s="253"/>
      <c r="S11" s="253"/>
      <c r="T11" s="253"/>
      <c r="U11" s="253">
        <v>2</v>
      </c>
      <c r="V11" s="261"/>
      <c r="W11" s="253" t="s">
        <v>289</v>
      </c>
      <c r="X11" s="170"/>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row>
    <row r="12" spans="1:168" s="171" customFormat="1" ht="47.25" x14ac:dyDescent="0.25">
      <c r="A12" s="192">
        <v>3</v>
      </c>
      <c r="B12" s="253">
        <v>10</v>
      </c>
      <c r="C12" s="250" t="s">
        <v>331</v>
      </c>
      <c r="D12" s="328" t="s">
        <v>332</v>
      </c>
      <c r="E12" s="250" t="s">
        <v>333</v>
      </c>
      <c r="F12" s="251"/>
      <c r="G12" s="251"/>
      <c r="H12" s="256">
        <v>1</v>
      </c>
      <c r="I12" s="256"/>
      <c r="J12" s="263" t="s">
        <v>334</v>
      </c>
      <c r="K12" s="260" t="s">
        <v>335</v>
      </c>
      <c r="L12" s="251"/>
      <c r="M12" s="251"/>
      <c r="N12" s="252">
        <v>1</v>
      </c>
      <c r="O12" s="253"/>
      <c r="P12" s="253"/>
      <c r="Q12" s="253"/>
      <c r="R12" s="253"/>
      <c r="S12" s="253">
        <v>1</v>
      </c>
      <c r="T12" s="253"/>
      <c r="U12" s="253">
        <v>2</v>
      </c>
      <c r="V12" s="261"/>
      <c r="W12" s="253" t="s">
        <v>289</v>
      </c>
      <c r="X12" s="170"/>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row>
    <row r="13" spans="1:168" ht="31.5" x14ac:dyDescent="0.25">
      <c r="A13" s="172">
        <v>5</v>
      </c>
      <c r="B13" s="253">
        <v>11</v>
      </c>
      <c r="C13" s="250" t="s">
        <v>490</v>
      </c>
      <c r="D13" s="330" t="s">
        <v>491</v>
      </c>
      <c r="E13" s="188" t="s">
        <v>492</v>
      </c>
      <c r="F13" s="162"/>
      <c r="G13" s="162"/>
      <c r="H13" s="174">
        <v>1</v>
      </c>
      <c r="I13" s="174"/>
      <c r="J13" s="162" t="s">
        <v>278</v>
      </c>
      <c r="K13" s="162" t="s">
        <v>279</v>
      </c>
      <c r="L13" s="162"/>
      <c r="M13" s="162"/>
      <c r="N13" s="163">
        <v>1</v>
      </c>
      <c r="O13" s="164">
        <v>1</v>
      </c>
      <c r="P13" s="164"/>
      <c r="Q13" s="165"/>
      <c r="R13" s="165"/>
      <c r="S13" s="166"/>
      <c r="T13" s="166"/>
      <c r="U13" s="166">
        <v>2</v>
      </c>
      <c r="V13" s="277"/>
      <c r="W13" s="253" t="s">
        <v>289</v>
      </c>
      <c r="X13" s="170"/>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row>
    <row r="14" spans="1:168" ht="47.25" x14ac:dyDescent="0.25">
      <c r="A14" s="172">
        <v>37</v>
      </c>
      <c r="B14" s="253">
        <v>12</v>
      </c>
      <c r="C14" s="251" t="s">
        <v>346</v>
      </c>
      <c r="D14" s="328" t="s">
        <v>347</v>
      </c>
      <c r="E14" s="250" t="s">
        <v>348</v>
      </c>
      <c r="F14" s="251"/>
      <c r="G14" s="251"/>
      <c r="H14" s="256">
        <v>1</v>
      </c>
      <c r="I14" s="256"/>
      <c r="J14" s="251" t="s">
        <v>263</v>
      </c>
      <c r="K14" s="251" t="s">
        <v>349</v>
      </c>
      <c r="L14" s="251" t="s">
        <v>350</v>
      </c>
      <c r="M14" s="251"/>
      <c r="N14" s="252">
        <v>1</v>
      </c>
      <c r="O14" s="253">
        <v>1</v>
      </c>
      <c r="P14" s="253"/>
      <c r="Q14" s="253"/>
      <c r="R14" s="253"/>
      <c r="S14" s="253"/>
      <c r="T14" s="253"/>
      <c r="U14" s="253">
        <v>2</v>
      </c>
      <c r="V14" s="266"/>
      <c r="W14" s="253" t="s">
        <v>289</v>
      </c>
      <c r="X14" s="170"/>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row>
    <row r="15" spans="1:168" ht="20.25" x14ac:dyDescent="0.25">
      <c r="A15" s="172">
        <v>62</v>
      </c>
      <c r="B15" s="253">
        <v>13</v>
      </c>
      <c r="C15" s="251" t="s">
        <v>358</v>
      </c>
      <c r="D15" s="329" t="s">
        <v>359</v>
      </c>
      <c r="E15" s="251" t="s">
        <v>360</v>
      </c>
      <c r="F15" s="251"/>
      <c r="G15" s="251"/>
      <c r="H15" s="256"/>
      <c r="I15" s="256"/>
      <c r="J15" s="251" t="s">
        <v>263</v>
      </c>
      <c r="K15" s="251" t="s">
        <v>349</v>
      </c>
      <c r="L15" s="251" t="s">
        <v>350</v>
      </c>
      <c r="M15" s="251"/>
      <c r="N15" s="252">
        <v>1</v>
      </c>
      <c r="O15" s="253">
        <v>1</v>
      </c>
      <c r="P15" s="253"/>
      <c r="Q15" s="253"/>
      <c r="R15" s="253"/>
      <c r="S15" s="253"/>
      <c r="T15" s="253"/>
      <c r="U15" s="253">
        <v>2</v>
      </c>
      <c r="V15" s="254"/>
      <c r="W15" s="253" t="s">
        <v>319</v>
      </c>
      <c r="X15" s="190"/>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row>
    <row r="16" spans="1:168" s="191" customFormat="1" ht="48" thickBot="1" x14ac:dyDescent="0.3">
      <c r="A16" s="172">
        <v>57</v>
      </c>
      <c r="B16" s="253">
        <v>14</v>
      </c>
      <c r="C16" s="251" t="s">
        <v>382</v>
      </c>
      <c r="D16" s="329" t="s">
        <v>383</v>
      </c>
      <c r="E16" s="251" t="s">
        <v>384</v>
      </c>
      <c r="F16" s="251"/>
      <c r="G16" s="251"/>
      <c r="H16" s="256"/>
      <c r="I16" s="256"/>
      <c r="J16" s="251" t="s">
        <v>270</v>
      </c>
      <c r="K16" s="251" t="s">
        <v>349</v>
      </c>
      <c r="L16" s="251" t="s">
        <v>350</v>
      </c>
      <c r="M16" s="251"/>
      <c r="N16" s="252">
        <v>1</v>
      </c>
      <c r="O16" s="253"/>
      <c r="P16" s="253"/>
      <c r="Q16" s="253">
        <v>1</v>
      </c>
      <c r="R16" s="253"/>
      <c r="S16" s="253"/>
      <c r="T16" s="253"/>
      <c r="U16" s="253">
        <v>2</v>
      </c>
      <c r="V16" s="254"/>
      <c r="W16" s="253" t="s">
        <v>319</v>
      </c>
      <c r="X16" s="190"/>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row>
    <row r="17" spans="1:168" ht="31.5" x14ac:dyDescent="0.25">
      <c r="A17" s="172">
        <v>28</v>
      </c>
      <c r="B17" s="253">
        <v>15</v>
      </c>
      <c r="C17" s="250" t="s">
        <v>391</v>
      </c>
      <c r="D17" s="328" t="s">
        <v>392</v>
      </c>
      <c r="E17" s="250" t="s">
        <v>393</v>
      </c>
      <c r="F17" s="251"/>
      <c r="G17" s="251"/>
      <c r="H17" s="256">
        <v>1</v>
      </c>
      <c r="I17" s="256"/>
      <c r="J17" s="251" t="s">
        <v>270</v>
      </c>
      <c r="K17" s="251" t="s">
        <v>349</v>
      </c>
      <c r="L17" s="251" t="s">
        <v>350</v>
      </c>
      <c r="M17" s="251"/>
      <c r="N17" s="252">
        <v>1</v>
      </c>
      <c r="O17" s="253"/>
      <c r="P17" s="253"/>
      <c r="Q17" s="253"/>
      <c r="R17" s="253"/>
      <c r="S17" s="253">
        <v>1</v>
      </c>
      <c r="T17" s="253"/>
      <c r="U17" s="253">
        <v>2</v>
      </c>
      <c r="V17" s="266"/>
      <c r="W17" s="253" t="s">
        <v>319</v>
      </c>
      <c r="X17" s="190"/>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row>
    <row r="18" spans="1:168" ht="31.5" x14ac:dyDescent="0.25">
      <c r="A18" s="172">
        <v>20</v>
      </c>
      <c r="B18" s="253">
        <v>16</v>
      </c>
      <c r="C18" s="250" t="s">
        <v>404</v>
      </c>
      <c r="D18" s="328" t="s">
        <v>405</v>
      </c>
      <c r="E18" s="250" t="s">
        <v>406</v>
      </c>
      <c r="F18" s="251"/>
      <c r="G18" s="251"/>
      <c r="H18" s="256">
        <v>1</v>
      </c>
      <c r="I18" s="256"/>
      <c r="J18" s="251" t="s">
        <v>278</v>
      </c>
      <c r="K18" s="251" t="s">
        <v>279</v>
      </c>
      <c r="L18" s="251"/>
      <c r="M18" s="251"/>
      <c r="N18" s="252">
        <v>1</v>
      </c>
      <c r="O18" s="253"/>
      <c r="P18" s="253"/>
      <c r="Q18" s="253"/>
      <c r="R18" s="253"/>
      <c r="S18" s="253">
        <v>1</v>
      </c>
      <c r="T18" s="253"/>
      <c r="U18" s="253">
        <v>2</v>
      </c>
      <c r="V18" s="254"/>
      <c r="W18" s="253" t="s">
        <v>319</v>
      </c>
      <c r="X18" s="190"/>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row>
    <row r="19" spans="1:168" ht="63" x14ac:dyDescent="0.25">
      <c r="A19" s="172">
        <v>38</v>
      </c>
      <c r="B19" s="253">
        <v>17</v>
      </c>
      <c r="C19" s="250" t="s">
        <v>272</v>
      </c>
      <c r="D19" s="328" t="s">
        <v>273</v>
      </c>
      <c r="E19" s="250" t="s">
        <v>274</v>
      </c>
      <c r="F19" s="251"/>
      <c r="G19" s="259"/>
      <c r="H19" s="256">
        <v>2</v>
      </c>
      <c r="I19" s="256"/>
      <c r="J19" s="257" t="s">
        <v>263</v>
      </c>
      <c r="K19" s="260" t="s">
        <v>275</v>
      </c>
      <c r="L19" s="259"/>
      <c r="M19" s="251"/>
      <c r="N19" s="252">
        <v>1</v>
      </c>
      <c r="O19" s="253"/>
      <c r="P19" s="253"/>
      <c r="Q19" s="253">
        <v>1</v>
      </c>
      <c r="R19" s="253"/>
      <c r="S19" s="253"/>
      <c r="T19" s="253"/>
      <c r="U19" s="253">
        <v>3</v>
      </c>
      <c r="V19" s="261"/>
      <c r="W19" s="253" t="s">
        <v>319</v>
      </c>
      <c r="X19" s="190"/>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row>
    <row r="20" spans="1:168" ht="47.25" x14ac:dyDescent="0.25">
      <c r="A20" s="172">
        <v>50</v>
      </c>
      <c r="B20" s="253">
        <v>18</v>
      </c>
      <c r="C20" s="250" t="s">
        <v>281</v>
      </c>
      <c r="D20" s="329" t="s">
        <v>282</v>
      </c>
      <c r="E20" s="255" t="s">
        <v>283</v>
      </c>
      <c r="F20" s="251"/>
      <c r="G20" s="251"/>
      <c r="H20" s="256">
        <v>1</v>
      </c>
      <c r="I20" s="256"/>
      <c r="J20" s="251" t="s">
        <v>284</v>
      </c>
      <c r="K20" s="251" t="s">
        <v>285</v>
      </c>
      <c r="L20" s="251"/>
      <c r="M20" s="251"/>
      <c r="N20" s="252">
        <v>1</v>
      </c>
      <c r="O20" s="253"/>
      <c r="P20" s="253"/>
      <c r="Q20" s="253">
        <v>1</v>
      </c>
      <c r="R20" s="253"/>
      <c r="S20" s="253"/>
      <c r="T20" s="253"/>
      <c r="U20" s="253">
        <v>3</v>
      </c>
      <c r="V20" s="254"/>
      <c r="W20" s="253" t="s">
        <v>342</v>
      </c>
      <c r="X20" s="190"/>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row>
    <row r="21" spans="1:168" ht="31.5" x14ac:dyDescent="0.25">
      <c r="A21" s="172">
        <v>14</v>
      </c>
      <c r="B21" s="253">
        <v>19</v>
      </c>
      <c r="C21" s="250" t="s">
        <v>308</v>
      </c>
      <c r="D21" s="328" t="s">
        <v>309</v>
      </c>
      <c r="E21" s="250" t="s">
        <v>310</v>
      </c>
      <c r="F21" s="251"/>
      <c r="G21" s="251"/>
      <c r="H21" s="256">
        <v>2</v>
      </c>
      <c r="I21" s="256"/>
      <c r="J21" s="251"/>
      <c r="K21" s="251"/>
      <c r="L21" s="251"/>
      <c r="M21" s="251"/>
      <c r="N21" s="252">
        <v>1</v>
      </c>
      <c r="O21" s="253"/>
      <c r="P21" s="253"/>
      <c r="Q21" s="253"/>
      <c r="R21" s="253"/>
      <c r="S21" s="253">
        <v>1</v>
      </c>
      <c r="T21" s="253"/>
      <c r="U21" s="253">
        <v>3</v>
      </c>
      <c r="V21" s="254"/>
      <c r="W21" s="253" t="s">
        <v>342</v>
      </c>
      <c r="X21" s="190"/>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row>
    <row r="22" spans="1:168" ht="31.5" x14ac:dyDescent="0.25">
      <c r="A22" s="172">
        <v>2</v>
      </c>
      <c r="B22" s="253">
        <v>20</v>
      </c>
      <c r="C22" s="250" t="s">
        <v>311</v>
      </c>
      <c r="D22" s="328" t="s">
        <v>312</v>
      </c>
      <c r="E22" s="250" t="s">
        <v>313</v>
      </c>
      <c r="F22" s="251"/>
      <c r="G22" s="251"/>
      <c r="H22" s="256">
        <v>1</v>
      </c>
      <c r="I22" s="256"/>
      <c r="J22" s="251" t="s">
        <v>278</v>
      </c>
      <c r="K22" s="251" t="s">
        <v>314</v>
      </c>
      <c r="L22" s="251" t="s">
        <v>315</v>
      </c>
      <c r="M22" s="251"/>
      <c r="N22" s="252">
        <v>1</v>
      </c>
      <c r="O22" s="253"/>
      <c r="P22" s="253"/>
      <c r="Q22" s="253"/>
      <c r="R22" s="253"/>
      <c r="S22" s="253">
        <v>1</v>
      </c>
      <c r="T22" s="253"/>
      <c r="U22" s="253">
        <v>3</v>
      </c>
      <c r="V22" s="261"/>
      <c r="W22" s="253" t="s">
        <v>342</v>
      </c>
      <c r="X22" s="190"/>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row>
    <row r="23" spans="1:168" s="196" customFormat="1" ht="32.25" thickBot="1" x14ac:dyDescent="0.3">
      <c r="A23" s="172">
        <v>29</v>
      </c>
      <c r="B23" s="253">
        <v>21</v>
      </c>
      <c r="C23" s="250" t="s">
        <v>339</v>
      </c>
      <c r="D23" s="328" t="s">
        <v>340</v>
      </c>
      <c r="E23" s="250" t="s">
        <v>341</v>
      </c>
      <c r="F23" s="251"/>
      <c r="G23" s="259"/>
      <c r="H23" s="264">
        <v>1</v>
      </c>
      <c r="I23" s="264"/>
      <c r="J23" s="259"/>
      <c r="K23" s="259"/>
      <c r="L23" s="259"/>
      <c r="M23" s="251"/>
      <c r="N23" s="252">
        <v>1</v>
      </c>
      <c r="O23" s="253"/>
      <c r="P23" s="253"/>
      <c r="Q23" s="253"/>
      <c r="R23" s="253"/>
      <c r="S23" s="253">
        <v>1</v>
      </c>
      <c r="T23" s="253"/>
      <c r="U23" s="253">
        <v>3</v>
      </c>
      <c r="V23" s="261"/>
      <c r="W23" s="253" t="s">
        <v>342</v>
      </c>
      <c r="X23" s="190"/>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row>
    <row r="24" spans="1:168" s="179" customFormat="1" ht="47.25" x14ac:dyDescent="0.25">
      <c r="A24" s="172">
        <v>63</v>
      </c>
      <c r="B24" s="253">
        <v>22</v>
      </c>
      <c r="C24" s="251" t="s">
        <v>436</v>
      </c>
      <c r="D24" s="331" t="s">
        <v>437</v>
      </c>
      <c r="E24" s="162"/>
      <c r="F24" s="162"/>
      <c r="G24" s="162"/>
      <c r="H24" s="174"/>
      <c r="I24" s="174"/>
      <c r="J24" s="176" t="s">
        <v>278</v>
      </c>
      <c r="K24" s="204" t="s">
        <v>279</v>
      </c>
      <c r="L24" s="162"/>
      <c r="M24" s="162"/>
      <c r="N24" s="163">
        <v>1</v>
      </c>
      <c r="O24" s="164"/>
      <c r="P24" s="164"/>
      <c r="Q24" s="165">
        <v>1</v>
      </c>
      <c r="R24" s="165"/>
      <c r="S24" s="166"/>
      <c r="T24" s="166"/>
      <c r="U24" s="166">
        <v>3</v>
      </c>
      <c r="V24" s="278"/>
      <c r="W24" s="253" t="s">
        <v>342</v>
      </c>
      <c r="X24" s="190"/>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row>
    <row r="25" spans="1:168" s="171" customFormat="1" ht="47.25" x14ac:dyDescent="0.25">
      <c r="A25" s="172">
        <v>19</v>
      </c>
      <c r="B25" s="253">
        <v>23</v>
      </c>
      <c r="C25" s="250" t="s">
        <v>386</v>
      </c>
      <c r="D25" s="329" t="s">
        <v>387</v>
      </c>
      <c r="E25" s="251" t="s">
        <v>388</v>
      </c>
      <c r="F25" s="251"/>
      <c r="G25" s="251"/>
      <c r="H25" s="256">
        <v>1</v>
      </c>
      <c r="I25" s="256"/>
      <c r="J25" s="251" t="s">
        <v>389</v>
      </c>
      <c r="K25" s="251" t="s">
        <v>390</v>
      </c>
      <c r="L25" s="251"/>
      <c r="M25" s="251"/>
      <c r="N25" s="252">
        <v>1</v>
      </c>
      <c r="O25" s="253">
        <v>1</v>
      </c>
      <c r="P25" s="253"/>
      <c r="Q25" s="253"/>
      <c r="R25" s="253"/>
      <c r="S25" s="253"/>
      <c r="T25" s="253"/>
      <c r="U25" s="253">
        <v>3</v>
      </c>
      <c r="V25" s="254"/>
      <c r="W25" s="253" t="s">
        <v>342</v>
      </c>
      <c r="X25" s="190"/>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row>
    <row r="26" spans="1:168" s="171" customFormat="1" ht="31.5" x14ac:dyDescent="0.25">
      <c r="A26" s="172">
        <v>41</v>
      </c>
      <c r="B26" s="253">
        <v>24</v>
      </c>
      <c r="C26" s="261" t="s">
        <v>399</v>
      </c>
      <c r="D26" s="265" t="s">
        <v>400</v>
      </c>
      <c r="E26" s="265" t="s">
        <v>274</v>
      </c>
      <c r="F26" s="251"/>
      <c r="G26" s="251" t="s">
        <v>401</v>
      </c>
      <c r="H26" s="256">
        <v>2</v>
      </c>
      <c r="I26" s="256"/>
      <c r="J26" s="251" t="s">
        <v>402</v>
      </c>
      <c r="K26" s="260" t="s">
        <v>403</v>
      </c>
      <c r="L26" s="251"/>
      <c r="M26" s="251"/>
      <c r="N26" s="252">
        <v>1</v>
      </c>
      <c r="O26" s="253"/>
      <c r="P26" s="253"/>
      <c r="Q26" s="253">
        <v>1</v>
      </c>
      <c r="R26" s="253"/>
      <c r="S26" s="253"/>
      <c r="T26" s="253"/>
      <c r="U26" s="253">
        <v>3</v>
      </c>
      <c r="V26" s="254"/>
      <c r="W26" s="253" t="s">
        <v>363</v>
      </c>
      <c r="X26" s="190"/>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row>
    <row r="27" spans="1:168" ht="47.25" x14ac:dyDescent="0.25">
      <c r="A27" s="172">
        <v>52</v>
      </c>
      <c r="B27" s="253">
        <v>25</v>
      </c>
      <c r="C27" s="251" t="s">
        <v>267</v>
      </c>
      <c r="D27" s="265" t="s">
        <v>268</v>
      </c>
      <c r="E27" s="255" t="s">
        <v>269</v>
      </c>
      <c r="F27" s="251"/>
      <c r="G27" s="251"/>
      <c r="H27" s="256">
        <v>1</v>
      </c>
      <c r="I27" s="256"/>
      <c r="J27" s="257" t="s">
        <v>270</v>
      </c>
      <c r="K27" s="258" t="s">
        <v>271</v>
      </c>
      <c r="L27" s="251"/>
      <c r="M27" s="251"/>
      <c r="N27" s="252">
        <v>1</v>
      </c>
      <c r="O27" s="253">
        <v>1</v>
      </c>
      <c r="P27" s="253"/>
      <c r="Q27" s="253"/>
      <c r="R27" s="253"/>
      <c r="S27" s="253"/>
      <c r="T27" s="253"/>
      <c r="U27" s="253">
        <v>4</v>
      </c>
      <c r="V27" s="254"/>
      <c r="W27" s="253" t="s">
        <v>363</v>
      </c>
      <c r="X27" s="190"/>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row>
    <row r="28" spans="1:168" s="171" customFormat="1" ht="31.5" x14ac:dyDescent="0.25">
      <c r="A28" s="186">
        <v>9</v>
      </c>
      <c r="B28" s="253">
        <v>26</v>
      </c>
      <c r="C28" s="251" t="s">
        <v>276</v>
      </c>
      <c r="D28" s="329" t="s">
        <v>231</v>
      </c>
      <c r="E28" s="251" t="s">
        <v>277</v>
      </c>
      <c r="F28" s="251"/>
      <c r="G28" s="251"/>
      <c r="H28" s="256">
        <v>1</v>
      </c>
      <c r="I28" s="256"/>
      <c r="J28" s="251" t="s">
        <v>278</v>
      </c>
      <c r="K28" s="251" t="s">
        <v>279</v>
      </c>
      <c r="L28" s="251" t="s">
        <v>280</v>
      </c>
      <c r="M28" s="251"/>
      <c r="N28" s="252"/>
      <c r="O28" s="253"/>
      <c r="P28" s="253"/>
      <c r="Q28" s="253"/>
      <c r="R28" s="253"/>
      <c r="S28" s="253"/>
      <c r="T28" s="253"/>
      <c r="U28" s="253">
        <v>4</v>
      </c>
      <c r="V28" s="261"/>
      <c r="W28" s="253" t="s">
        <v>363</v>
      </c>
      <c r="X28" s="170"/>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row>
    <row r="29" spans="1:168" s="179" customFormat="1" ht="47.25" x14ac:dyDescent="0.25">
      <c r="A29" s="186">
        <v>26</v>
      </c>
      <c r="B29" s="253">
        <v>27</v>
      </c>
      <c r="C29" s="251" t="s">
        <v>286</v>
      </c>
      <c r="D29" s="328" t="s">
        <v>287</v>
      </c>
      <c r="E29" s="250" t="s">
        <v>288</v>
      </c>
      <c r="F29" s="251"/>
      <c r="G29" s="259"/>
      <c r="H29" s="256">
        <v>1</v>
      </c>
      <c r="I29" s="256"/>
      <c r="J29" s="259"/>
      <c r="K29" s="260"/>
      <c r="L29" s="259"/>
      <c r="M29" s="251"/>
      <c r="N29" s="252"/>
      <c r="O29" s="253"/>
      <c r="P29" s="253"/>
      <c r="Q29" s="253"/>
      <c r="R29" s="253"/>
      <c r="S29" s="253"/>
      <c r="T29" s="253"/>
      <c r="U29" s="253">
        <v>4</v>
      </c>
      <c r="V29" s="266"/>
      <c r="W29" s="253" t="s">
        <v>363</v>
      </c>
      <c r="X29" s="190"/>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8"/>
      <c r="EU29" s="178"/>
      <c r="EV29" s="178"/>
      <c r="EW29" s="178"/>
      <c r="EX29" s="178"/>
      <c r="EY29" s="178"/>
      <c r="EZ29" s="178"/>
      <c r="FA29" s="178"/>
      <c r="FB29" s="178"/>
      <c r="FC29" s="178"/>
      <c r="FD29" s="178"/>
      <c r="FE29" s="178"/>
      <c r="FF29" s="178"/>
      <c r="FG29" s="178"/>
      <c r="FH29" s="178"/>
      <c r="FI29" s="178"/>
      <c r="FJ29" s="178"/>
      <c r="FK29" s="178"/>
      <c r="FL29" s="178"/>
    </row>
    <row r="30" spans="1:168" s="196" customFormat="1" ht="63.75" thickBot="1" x14ac:dyDescent="0.3">
      <c r="A30" s="172">
        <v>7</v>
      </c>
      <c r="B30" s="253">
        <v>28</v>
      </c>
      <c r="C30" s="250" t="s">
        <v>296</v>
      </c>
      <c r="D30" s="328" t="s">
        <v>297</v>
      </c>
      <c r="E30" s="250" t="s">
        <v>298</v>
      </c>
      <c r="F30" s="251"/>
      <c r="G30" s="251"/>
      <c r="H30" s="256">
        <v>1</v>
      </c>
      <c r="I30" s="256"/>
      <c r="J30" s="251" t="s">
        <v>263</v>
      </c>
      <c r="K30" s="250" t="s">
        <v>299</v>
      </c>
      <c r="L30" s="250" t="s">
        <v>300</v>
      </c>
      <c r="M30" s="251" t="s">
        <v>301</v>
      </c>
      <c r="N30" s="252">
        <v>1</v>
      </c>
      <c r="O30" s="253"/>
      <c r="P30" s="253"/>
      <c r="Q30" s="253"/>
      <c r="R30" s="253"/>
      <c r="S30" s="253">
        <v>1</v>
      </c>
      <c r="T30" s="253" t="s">
        <v>302</v>
      </c>
      <c r="U30" s="253">
        <v>4</v>
      </c>
      <c r="V30" s="261"/>
      <c r="W30" s="253" t="s">
        <v>363</v>
      </c>
      <c r="X30" s="170"/>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row>
    <row r="31" spans="1:168" s="179" customFormat="1" ht="31.5" x14ac:dyDescent="0.25">
      <c r="A31" s="172">
        <v>36</v>
      </c>
      <c r="B31" s="253">
        <v>29</v>
      </c>
      <c r="C31" s="250" t="s">
        <v>303</v>
      </c>
      <c r="D31" s="328" t="s">
        <v>304</v>
      </c>
      <c r="E31" s="250" t="s">
        <v>305</v>
      </c>
      <c r="F31" s="251"/>
      <c r="G31" s="251"/>
      <c r="H31" s="256">
        <v>2</v>
      </c>
      <c r="I31" s="256"/>
      <c r="J31" s="257" t="s">
        <v>263</v>
      </c>
      <c r="K31" s="260" t="s">
        <v>306</v>
      </c>
      <c r="L31" s="251" t="s">
        <v>307</v>
      </c>
      <c r="M31" s="251"/>
      <c r="N31" s="252">
        <v>1</v>
      </c>
      <c r="O31" s="253">
        <v>1</v>
      </c>
      <c r="P31" s="253"/>
      <c r="Q31" s="253"/>
      <c r="R31" s="253"/>
      <c r="S31" s="253"/>
      <c r="T31" s="253"/>
      <c r="U31" s="253">
        <v>4</v>
      </c>
      <c r="V31" s="261"/>
      <c r="W31" s="253" t="s">
        <v>363</v>
      </c>
      <c r="X31" s="190"/>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row>
    <row r="32" spans="1:168" s="171" customFormat="1" ht="31.5" x14ac:dyDescent="0.25">
      <c r="A32" s="172">
        <v>61</v>
      </c>
      <c r="B32" s="253">
        <v>30</v>
      </c>
      <c r="C32" s="251" t="s">
        <v>327</v>
      </c>
      <c r="D32" s="329" t="s">
        <v>328</v>
      </c>
      <c r="E32" s="251" t="s">
        <v>329</v>
      </c>
      <c r="F32" s="251"/>
      <c r="G32" s="251"/>
      <c r="H32" s="256"/>
      <c r="I32" s="256"/>
      <c r="J32" s="251" t="s">
        <v>263</v>
      </c>
      <c r="K32" s="260" t="s">
        <v>330</v>
      </c>
      <c r="L32" s="251"/>
      <c r="M32" s="251"/>
      <c r="N32" s="252">
        <v>1</v>
      </c>
      <c r="O32" s="253">
        <v>1</v>
      </c>
      <c r="P32" s="253"/>
      <c r="Q32" s="253"/>
      <c r="R32" s="253"/>
      <c r="S32" s="253"/>
      <c r="T32" s="253"/>
      <c r="U32" s="253">
        <v>4</v>
      </c>
      <c r="V32" s="254"/>
      <c r="W32" s="253" t="s">
        <v>385</v>
      </c>
      <c r="X32" s="170"/>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row>
    <row r="33" spans="1:168" s="179" customFormat="1" ht="31.5" x14ac:dyDescent="0.25">
      <c r="A33" s="186">
        <v>42</v>
      </c>
      <c r="B33" s="253">
        <v>31</v>
      </c>
      <c r="C33" s="250" t="s">
        <v>343</v>
      </c>
      <c r="D33" s="265" t="s">
        <v>344</v>
      </c>
      <c r="E33" s="255" t="s">
        <v>345</v>
      </c>
      <c r="F33" s="251"/>
      <c r="G33" s="251"/>
      <c r="H33" s="256">
        <v>1</v>
      </c>
      <c r="I33" s="256"/>
      <c r="J33" s="251"/>
      <c r="K33" s="251"/>
      <c r="L33" s="251"/>
      <c r="M33" s="251"/>
      <c r="N33" s="252"/>
      <c r="O33" s="253"/>
      <c r="P33" s="253"/>
      <c r="Q33" s="253"/>
      <c r="R33" s="253"/>
      <c r="S33" s="253"/>
      <c r="T33" s="253"/>
      <c r="U33" s="253">
        <v>4</v>
      </c>
      <c r="V33" s="254"/>
      <c r="W33" s="253" t="s">
        <v>385</v>
      </c>
      <c r="X33" s="170"/>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row>
    <row r="34" spans="1:168" s="171" customFormat="1" ht="81" x14ac:dyDescent="0.25">
      <c r="A34" s="172">
        <v>25</v>
      </c>
      <c r="B34" s="253">
        <v>32</v>
      </c>
      <c r="C34" s="250" t="s">
        <v>373</v>
      </c>
      <c r="D34" s="328" t="s">
        <v>374</v>
      </c>
      <c r="E34" s="251" t="s">
        <v>375</v>
      </c>
      <c r="F34" s="251"/>
      <c r="G34" s="259"/>
      <c r="H34" s="256">
        <v>1</v>
      </c>
      <c r="I34" s="267" t="s">
        <v>376</v>
      </c>
      <c r="J34" s="250" t="s">
        <v>263</v>
      </c>
      <c r="K34" s="250" t="s">
        <v>377</v>
      </c>
      <c r="L34" s="250" t="s">
        <v>300</v>
      </c>
      <c r="M34" s="251" t="s">
        <v>301</v>
      </c>
      <c r="N34" s="252">
        <v>1</v>
      </c>
      <c r="O34" s="253"/>
      <c r="P34" s="253"/>
      <c r="Q34" s="253"/>
      <c r="R34" s="253"/>
      <c r="S34" s="253">
        <v>1</v>
      </c>
      <c r="T34" s="253" t="s">
        <v>302</v>
      </c>
      <c r="U34" s="253">
        <v>4</v>
      </c>
      <c r="V34" s="254"/>
      <c r="W34" s="253" t="s">
        <v>385</v>
      </c>
      <c r="X34" s="170"/>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row>
    <row r="35" spans="1:168" s="179" customFormat="1" ht="31.5" x14ac:dyDescent="0.25">
      <c r="A35" s="172">
        <v>33</v>
      </c>
      <c r="B35" s="253">
        <v>33</v>
      </c>
      <c r="C35" s="251" t="s">
        <v>378</v>
      </c>
      <c r="D35" s="329" t="s">
        <v>379</v>
      </c>
      <c r="E35" s="251" t="s">
        <v>380</v>
      </c>
      <c r="F35" s="251"/>
      <c r="G35" s="259"/>
      <c r="H35" s="256">
        <v>1</v>
      </c>
      <c r="I35" s="256"/>
      <c r="J35" s="257" t="s">
        <v>278</v>
      </c>
      <c r="K35" s="258" t="s">
        <v>381</v>
      </c>
      <c r="L35" s="259"/>
      <c r="M35" s="251"/>
      <c r="N35" s="252">
        <v>1</v>
      </c>
      <c r="O35" s="253"/>
      <c r="P35" s="253"/>
      <c r="Q35" s="253">
        <v>1</v>
      </c>
      <c r="R35" s="253"/>
      <c r="S35" s="253"/>
      <c r="T35" s="253"/>
      <c r="U35" s="253">
        <v>4</v>
      </c>
      <c r="V35" s="261"/>
      <c r="W35" s="253" t="s">
        <v>385</v>
      </c>
      <c r="X35" s="170"/>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row>
    <row r="36" spans="1:168" s="171" customFormat="1" ht="78.75" x14ac:dyDescent="0.25">
      <c r="A36" s="172">
        <v>34</v>
      </c>
      <c r="B36" s="253">
        <v>34</v>
      </c>
      <c r="C36" s="250" t="s">
        <v>407</v>
      </c>
      <c r="D36" s="328" t="s">
        <v>408</v>
      </c>
      <c r="E36" s="280" t="s">
        <v>409</v>
      </c>
      <c r="F36" s="162"/>
      <c r="G36" s="162"/>
      <c r="H36" s="174">
        <v>1</v>
      </c>
      <c r="I36" s="286" t="s">
        <v>410</v>
      </c>
      <c r="J36" s="176" t="s">
        <v>284</v>
      </c>
      <c r="K36" s="288" t="s">
        <v>411</v>
      </c>
      <c r="L36" s="176" t="s">
        <v>412</v>
      </c>
      <c r="M36" s="162" t="s">
        <v>301</v>
      </c>
      <c r="N36" s="163">
        <v>1</v>
      </c>
      <c r="O36" s="164"/>
      <c r="P36" s="164"/>
      <c r="Q36" s="165">
        <v>1</v>
      </c>
      <c r="R36" s="165" t="s">
        <v>302</v>
      </c>
      <c r="S36" s="166"/>
      <c r="T36" s="166"/>
      <c r="U36" s="166">
        <v>4</v>
      </c>
      <c r="V36" s="276"/>
      <c r="W36" s="253" t="s">
        <v>385</v>
      </c>
      <c r="X36" s="170"/>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row>
    <row r="37" spans="1:168" s="189" customFormat="1" ht="32.25" thickBot="1" x14ac:dyDescent="0.3">
      <c r="A37" s="172">
        <v>59</v>
      </c>
      <c r="B37" s="253">
        <v>35</v>
      </c>
      <c r="C37" s="251" t="s">
        <v>425</v>
      </c>
      <c r="D37" s="332" t="s">
        <v>426</v>
      </c>
      <c r="E37" s="162" t="s">
        <v>427</v>
      </c>
      <c r="F37" s="162"/>
      <c r="G37" s="162"/>
      <c r="H37" s="174"/>
      <c r="I37" s="174"/>
      <c r="J37" s="162" t="s">
        <v>278</v>
      </c>
      <c r="K37" s="162" t="s">
        <v>279</v>
      </c>
      <c r="L37" s="162" t="s">
        <v>428</v>
      </c>
      <c r="M37" s="162"/>
      <c r="N37" s="163">
        <v>1</v>
      </c>
      <c r="O37" s="164"/>
      <c r="P37" s="164"/>
      <c r="Q37" s="165">
        <v>1</v>
      </c>
      <c r="R37" s="165"/>
      <c r="S37" s="166"/>
      <c r="T37" s="166"/>
      <c r="U37" s="166">
        <v>4</v>
      </c>
      <c r="V37" s="278"/>
      <c r="W37" s="253" t="s">
        <v>385</v>
      </c>
      <c r="X37" s="170"/>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8"/>
      <c r="EU37" s="178"/>
      <c r="EV37" s="178"/>
      <c r="EW37" s="178"/>
      <c r="EX37" s="178"/>
      <c r="EY37" s="178"/>
      <c r="EZ37" s="178"/>
      <c r="FA37" s="178"/>
      <c r="FB37" s="178"/>
      <c r="FC37" s="178"/>
      <c r="FD37" s="178"/>
      <c r="FE37" s="178"/>
      <c r="FF37" s="178"/>
      <c r="FG37" s="178"/>
      <c r="FH37" s="178"/>
      <c r="FI37" s="178"/>
      <c r="FJ37" s="178"/>
      <c r="FK37" s="178"/>
      <c r="FL37" s="178"/>
    </row>
    <row r="38" spans="1:168" s="179" customFormat="1" ht="31.5" x14ac:dyDescent="0.25">
      <c r="A38" s="186">
        <v>56</v>
      </c>
      <c r="B38" s="275">
        <v>36</v>
      </c>
      <c r="C38" s="319" t="s">
        <v>316</v>
      </c>
      <c r="D38" s="320" t="s">
        <v>317</v>
      </c>
      <c r="E38" s="321" t="s">
        <v>318</v>
      </c>
      <c r="F38" s="283"/>
      <c r="G38" s="283"/>
      <c r="H38" s="284"/>
      <c r="I38" s="285"/>
      <c r="J38" s="283"/>
      <c r="K38" s="283"/>
      <c r="L38" s="322" t="s">
        <v>512</v>
      </c>
      <c r="M38" s="323"/>
      <c r="N38" s="324"/>
      <c r="O38" s="325"/>
      <c r="P38" s="325"/>
      <c r="Q38" s="325"/>
      <c r="R38" s="325"/>
      <c r="S38" s="325"/>
      <c r="T38" s="326"/>
      <c r="U38" s="314"/>
      <c r="V38" s="317"/>
      <c r="W38" s="318"/>
      <c r="X38" s="170"/>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row>
    <row r="39" spans="1:168" s="171" customFormat="1" ht="31.5" hidden="1" x14ac:dyDescent="0.25">
      <c r="A39" s="186">
        <v>22</v>
      </c>
      <c r="B39" s="275"/>
      <c r="C39" s="251" t="s">
        <v>336</v>
      </c>
      <c r="D39" s="251" t="s">
        <v>337</v>
      </c>
      <c r="E39" s="308" t="s">
        <v>338</v>
      </c>
      <c r="F39" s="251"/>
      <c r="G39" s="251"/>
      <c r="H39" s="256">
        <v>1</v>
      </c>
      <c r="I39" s="287"/>
      <c r="J39" s="251"/>
      <c r="K39" s="251"/>
      <c r="L39" s="298" t="s">
        <v>512</v>
      </c>
      <c r="M39" s="299"/>
      <c r="N39" s="300"/>
      <c r="O39" s="301"/>
      <c r="P39" s="301"/>
      <c r="Q39" s="301"/>
      <c r="R39" s="301"/>
      <c r="S39" s="301"/>
      <c r="T39" s="313"/>
      <c r="U39" s="314"/>
      <c r="V39" s="315"/>
      <c r="W39" s="318"/>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row>
    <row r="40" spans="1:168" s="179" customFormat="1" ht="47.25" hidden="1" x14ac:dyDescent="0.25">
      <c r="A40" s="186">
        <v>16</v>
      </c>
      <c r="B40" s="275"/>
      <c r="C40" s="250" t="s">
        <v>355</v>
      </c>
      <c r="D40" s="282" t="s">
        <v>356</v>
      </c>
      <c r="E40" s="250" t="s">
        <v>357</v>
      </c>
      <c r="F40" s="251"/>
      <c r="G40" s="251"/>
      <c r="H40" s="256">
        <v>1</v>
      </c>
      <c r="I40" s="287"/>
      <c r="J40" s="251"/>
      <c r="K40" s="251"/>
      <c r="L40" s="298" t="s">
        <v>512</v>
      </c>
      <c r="M40" s="299"/>
      <c r="N40" s="300"/>
      <c r="O40" s="301"/>
      <c r="P40" s="301"/>
      <c r="Q40" s="301"/>
      <c r="R40" s="301"/>
      <c r="S40" s="301"/>
      <c r="T40" s="313"/>
      <c r="U40" s="314"/>
      <c r="V40" s="317"/>
      <c r="W40" s="31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row>
    <row r="41" spans="1:168" s="179" customFormat="1" ht="31.5" hidden="1" x14ac:dyDescent="0.25">
      <c r="A41" s="186">
        <v>1</v>
      </c>
      <c r="B41" s="275"/>
      <c r="C41" s="282" t="s">
        <v>364</v>
      </c>
      <c r="D41" s="250" t="s">
        <v>365</v>
      </c>
      <c r="E41" s="282" t="s">
        <v>366</v>
      </c>
      <c r="F41" s="251"/>
      <c r="G41" s="259"/>
      <c r="H41" s="256">
        <v>1</v>
      </c>
      <c r="I41" s="287"/>
      <c r="J41" s="259"/>
      <c r="K41" s="259"/>
      <c r="L41" s="298" t="s">
        <v>512</v>
      </c>
      <c r="M41" s="299"/>
      <c r="N41" s="300"/>
      <c r="O41" s="301"/>
      <c r="P41" s="301"/>
      <c r="Q41" s="301"/>
      <c r="R41" s="301"/>
      <c r="S41" s="301"/>
      <c r="T41" s="313"/>
      <c r="U41" s="314"/>
      <c r="V41" s="316"/>
      <c r="W41" s="31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row>
    <row r="42" spans="1:168" s="179" customFormat="1" ht="31.5" hidden="1" x14ac:dyDescent="0.25">
      <c r="A42" s="186">
        <v>13</v>
      </c>
      <c r="B42" s="275"/>
      <c r="C42" s="250" t="s">
        <v>367</v>
      </c>
      <c r="D42" s="282" t="s">
        <v>368</v>
      </c>
      <c r="E42" s="250" t="s">
        <v>369</v>
      </c>
      <c r="F42" s="251"/>
      <c r="G42" s="251"/>
      <c r="H42" s="256">
        <v>1</v>
      </c>
      <c r="I42" s="287"/>
      <c r="J42" s="251"/>
      <c r="K42" s="251"/>
      <c r="L42" s="298" t="s">
        <v>512</v>
      </c>
      <c r="M42" s="299"/>
      <c r="N42" s="300"/>
      <c r="O42" s="301"/>
      <c r="P42" s="301"/>
      <c r="Q42" s="301"/>
      <c r="R42" s="301"/>
      <c r="S42" s="301"/>
      <c r="T42" s="313"/>
      <c r="U42" s="314"/>
      <c r="V42" s="317"/>
      <c r="W42" s="31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row>
    <row r="43" spans="1:168" ht="31.5" hidden="1" x14ac:dyDescent="0.25">
      <c r="A43" s="186">
        <v>6</v>
      </c>
      <c r="B43" s="178"/>
      <c r="C43" s="161" t="s">
        <v>415</v>
      </c>
      <c r="D43" s="188" t="s">
        <v>416</v>
      </c>
      <c r="E43" s="200" t="s">
        <v>417</v>
      </c>
      <c r="F43" s="162"/>
      <c r="G43" s="162"/>
      <c r="H43" s="174">
        <v>1</v>
      </c>
      <c r="I43" s="175"/>
      <c r="J43" s="162"/>
      <c r="K43" s="162"/>
      <c r="L43" s="162"/>
      <c r="M43" s="162"/>
      <c r="N43" s="163"/>
      <c r="O43" s="164"/>
      <c r="P43" s="164"/>
      <c r="Q43" s="165"/>
      <c r="R43" s="165"/>
      <c r="S43" s="166"/>
      <c r="T43" s="167"/>
      <c r="U43" s="168"/>
      <c r="V43" s="178"/>
      <c r="W43" s="178"/>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row>
    <row r="44" spans="1:168" s="191" customFormat="1" hidden="1" thickBot="1" x14ac:dyDescent="0.3">
      <c r="A44" s="198">
        <v>15</v>
      </c>
      <c r="B44" s="148"/>
      <c r="C44" s="303" t="s">
        <v>413</v>
      </c>
      <c r="D44" s="306" t="s">
        <v>414</v>
      </c>
      <c r="E44" s="309"/>
      <c r="F44" s="212"/>
      <c r="G44" s="212"/>
      <c r="H44" s="213">
        <v>3</v>
      </c>
      <c r="I44" s="312"/>
      <c r="J44" s="181"/>
      <c r="K44" s="181"/>
      <c r="L44" s="181"/>
      <c r="M44" s="181"/>
      <c r="N44" s="163"/>
      <c r="O44" s="164"/>
      <c r="P44" s="164"/>
      <c r="Q44" s="165"/>
      <c r="R44" s="165"/>
      <c r="S44" s="166"/>
      <c r="T44" s="167"/>
      <c r="U44" s="168"/>
      <c r="V44" s="148"/>
      <c r="W44" s="178"/>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row>
    <row r="45" spans="1:168" s="171" customFormat="1" ht="63" hidden="1" x14ac:dyDescent="0.25">
      <c r="A45" s="186">
        <v>17</v>
      </c>
      <c r="B45" s="159"/>
      <c r="C45" s="200" t="s">
        <v>448</v>
      </c>
      <c r="D45" s="188" t="s">
        <v>449</v>
      </c>
      <c r="E45" s="200" t="s">
        <v>450</v>
      </c>
      <c r="F45" s="183"/>
      <c r="G45" s="183"/>
      <c r="H45" s="184">
        <v>1</v>
      </c>
      <c r="I45" s="185"/>
      <c r="J45" s="162"/>
      <c r="K45" s="162"/>
      <c r="L45" s="162"/>
      <c r="M45" s="162"/>
      <c r="N45" s="163"/>
      <c r="O45" s="164"/>
      <c r="P45" s="164"/>
      <c r="Q45" s="165"/>
      <c r="R45" s="165"/>
      <c r="S45" s="166"/>
      <c r="T45" s="167"/>
      <c r="U45" s="168"/>
      <c r="V45" s="159"/>
      <c r="W45" s="208"/>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row>
    <row r="46" spans="1:168" s="179" customFormat="1" ht="47.25" hidden="1" x14ac:dyDescent="0.25">
      <c r="A46" s="192">
        <v>18</v>
      </c>
      <c r="B46" s="159"/>
      <c r="C46" s="304" t="s">
        <v>470</v>
      </c>
      <c r="D46" s="296" t="s">
        <v>471</v>
      </c>
      <c r="E46" s="193" t="s">
        <v>472</v>
      </c>
      <c r="F46" s="183"/>
      <c r="G46" s="183"/>
      <c r="H46" s="184">
        <v>2</v>
      </c>
      <c r="I46" s="185"/>
      <c r="J46" s="194" t="s">
        <v>334</v>
      </c>
      <c r="K46" s="182" t="s">
        <v>473</v>
      </c>
      <c r="L46" s="162"/>
      <c r="M46" s="162"/>
      <c r="N46" s="163">
        <v>1</v>
      </c>
      <c r="O46" s="164">
        <v>1</v>
      </c>
      <c r="P46" s="164"/>
      <c r="Q46" s="165"/>
      <c r="R46" s="165"/>
      <c r="S46" s="166"/>
      <c r="T46" s="167"/>
      <c r="U46" s="168"/>
      <c r="V46" s="159"/>
      <c r="W46" s="159"/>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row>
    <row r="47" spans="1:168" s="179" customFormat="1" ht="31.5" hidden="1" x14ac:dyDescent="0.25">
      <c r="A47" s="198">
        <v>21</v>
      </c>
      <c r="B47" s="169"/>
      <c r="C47" s="199" t="s">
        <v>487</v>
      </c>
      <c r="D47" s="199" t="s">
        <v>488</v>
      </c>
      <c r="E47" s="293" t="s">
        <v>489</v>
      </c>
      <c r="F47" s="183"/>
      <c r="G47" s="183"/>
      <c r="H47" s="184">
        <v>3</v>
      </c>
      <c r="I47" s="185"/>
      <c r="J47" s="162"/>
      <c r="K47" s="162"/>
      <c r="L47" s="162"/>
      <c r="M47" s="162"/>
      <c r="N47" s="163"/>
      <c r="O47" s="164"/>
      <c r="P47" s="164"/>
      <c r="Q47" s="165"/>
      <c r="R47" s="165"/>
      <c r="S47" s="166"/>
      <c r="T47" s="167"/>
      <c r="U47" s="168"/>
      <c r="V47" s="169"/>
      <c r="W47" s="14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row>
    <row r="48" spans="1:168" ht="31.5" hidden="1" x14ac:dyDescent="0.25">
      <c r="A48" s="186">
        <v>24</v>
      </c>
      <c r="B48" s="169"/>
      <c r="C48" s="291" t="s">
        <v>459</v>
      </c>
      <c r="D48" s="211" t="s">
        <v>460</v>
      </c>
      <c r="E48" s="211" t="s">
        <v>461</v>
      </c>
      <c r="F48" s="212"/>
      <c r="G48" s="212"/>
      <c r="H48" s="213">
        <v>1</v>
      </c>
      <c r="I48" s="185"/>
      <c r="J48" s="181"/>
      <c r="K48" s="181"/>
      <c r="L48" s="181"/>
      <c r="M48" s="181"/>
      <c r="N48" s="163"/>
      <c r="O48" s="164"/>
      <c r="P48" s="164"/>
      <c r="Q48" s="165"/>
      <c r="R48" s="165"/>
      <c r="S48" s="166"/>
      <c r="T48" s="167"/>
      <c r="U48" s="168"/>
      <c r="V48" s="16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c r="FH48" s="159"/>
      <c r="FI48" s="159"/>
      <c r="FJ48" s="159"/>
      <c r="FK48" s="159"/>
      <c r="FL48" s="159"/>
    </row>
    <row r="49" spans="1:168" ht="31.5" hidden="1" x14ac:dyDescent="0.25">
      <c r="A49" s="186">
        <v>30</v>
      </c>
      <c r="B49" s="169"/>
      <c r="C49" s="200" t="s">
        <v>421</v>
      </c>
      <c r="D49" s="188" t="s">
        <v>340</v>
      </c>
      <c r="E49" s="200" t="s">
        <v>341</v>
      </c>
      <c r="F49" s="183"/>
      <c r="G49" s="183"/>
      <c r="H49" s="184">
        <v>1</v>
      </c>
      <c r="I49" s="185"/>
      <c r="J49" s="162"/>
      <c r="K49" s="162"/>
      <c r="L49" s="162"/>
      <c r="M49" s="162"/>
      <c r="N49" s="163"/>
      <c r="O49" s="164"/>
      <c r="P49" s="164"/>
      <c r="Q49" s="165"/>
      <c r="R49" s="165"/>
      <c r="S49" s="166"/>
      <c r="T49" s="167"/>
      <c r="U49" s="168"/>
      <c r="V49" s="16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row>
    <row r="50" spans="1:168" ht="31.5" hidden="1" x14ac:dyDescent="0.25">
      <c r="A50" s="201">
        <v>31</v>
      </c>
      <c r="B50" s="178"/>
      <c r="C50" s="205" t="s">
        <v>418</v>
      </c>
      <c r="D50" s="206" t="s">
        <v>419</v>
      </c>
      <c r="E50" s="182" t="s">
        <v>420</v>
      </c>
      <c r="F50" s="183"/>
      <c r="G50" s="212"/>
      <c r="H50" s="184">
        <v>2</v>
      </c>
      <c r="I50" s="185"/>
      <c r="J50" s="181"/>
      <c r="K50" s="181"/>
      <c r="L50" s="181"/>
      <c r="M50" s="162"/>
      <c r="N50" s="163"/>
      <c r="O50" s="164"/>
      <c r="P50" s="164"/>
      <c r="Q50" s="165"/>
      <c r="R50" s="165"/>
      <c r="S50" s="166"/>
      <c r="T50" s="167"/>
      <c r="U50" s="168"/>
      <c r="V50" s="178"/>
      <c r="W50" s="178"/>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row>
    <row r="51" spans="1:168" ht="78.75" hidden="1" x14ac:dyDescent="0.25">
      <c r="A51" s="186">
        <v>32</v>
      </c>
      <c r="B51" s="171"/>
      <c r="C51" s="162" t="s">
        <v>453</v>
      </c>
      <c r="D51" s="183" t="s">
        <v>454</v>
      </c>
      <c r="E51" s="162" t="s">
        <v>455</v>
      </c>
      <c r="F51" s="183"/>
      <c r="G51" s="183"/>
      <c r="H51" s="184">
        <v>1</v>
      </c>
      <c r="I51" s="185"/>
      <c r="J51" s="162"/>
      <c r="K51" s="162"/>
      <c r="L51" s="162"/>
      <c r="M51" s="162"/>
      <c r="N51" s="163"/>
      <c r="O51" s="164"/>
      <c r="P51" s="164"/>
      <c r="Q51" s="165"/>
      <c r="R51" s="165"/>
      <c r="S51" s="166"/>
      <c r="T51" s="167"/>
      <c r="U51" s="168"/>
      <c r="V51" s="171"/>
      <c r="W51" s="159"/>
      <c r="X51" s="208"/>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59"/>
      <c r="EB51" s="159"/>
      <c r="EC51" s="159"/>
      <c r="ED51" s="159"/>
      <c r="EE51" s="159"/>
      <c r="EF51" s="159"/>
      <c r="EG51" s="159"/>
      <c r="EH51" s="159"/>
      <c r="EI51" s="159"/>
      <c r="EJ51" s="159"/>
      <c r="EK51" s="159"/>
      <c r="EL51" s="159"/>
      <c r="EM51" s="159"/>
      <c r="EN51" s="159"/>
      <c r="EO51" s="159"/>
      <c r="EP51" s="159"/>
      <c r="EQ51" s="159"/>
      <c r="ER51" s="159"/>
      <c r="ES51" s="159"/>
      <c r="ET51" s="159"/>
      <c r="EU51" s="159"/>
      <c r="EV51" s="159"/>
      <c r="EW51" s="159"/>
      <c r="EX51" s="159"/>
      <c r="EY51" s="159"/>
      <c r="EZ51" s="159"/>
      <c r="FA51" s="159"/>
      <c r="FB51" s="159"/>
      <c r="FC51" s="159"/>
      <c r="FD51" s="159"/>
      <c r="FE51" s="159"/>
      <c r="FF51" s="159"/>
      <c r="FG51" s="159"/>
      <c r="FH51" s="159"/>
      <c r="FI51" s="159"/>
      <c r="FJ51" s="159"/>
      <c r="FK51" s="159"/>
      <c r="FL51" s="159"/>
    </row>
    <row r="52" spans="1:168" ht="78.75" hidden="1" x14ac:dyDescent="0.25">
      <c r="A52" s="201">
        <v>35</v>
      </c>
      <c r="B52" s="178"/>
      <c r="C52" s="216" t="s">
        <v>479</v>
      </c>
      <c r="D52" s="202" t="s">
        <v>480</v>
      </c>
      <c r="E52" s="205" t="s">
        <v>481</v>
      </c>
      <c r="F52" s="183"/>
      <c r="G52" s="212"/>
      <c r="H52" s="184">
        <v>1</v>
      </c>
      <c r="I52" s="185"/>
      <c r="J52" s="181"/>
      <c r="K52" s="181"/>
      <c r="L52" s="181"/>
      <c r="M52" s="162"/>
      <c r="N52" s="163"/>
      <c r="O52" s="164"/>
      <c r="P52" s="164"/>
      <c r="Q52" s="165"/>
      <c r="R52" s="165"/>
      <c r="S52" s="166"/>
      <c r="T52" s="167"/>
      <c r="U52" s="168"/>
      <c r="V52" s="178"/>
      <c r="W52" s="159"/>
      <c r="X52" s="208"/>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159"/>
      <c r="FA52" s="159"/>
      <c r="FB52" s="159"/>
      <c r="FC52" s="159"/>
      <c r="FD52" s="159"/>
      <c r="FE52" s="159"/>
      <c r="FF52" s="159"/>
      <c r="FG52" s="159"/>
      <c r="FH52" s="159"/>
      <c r="FI52" s="159"/>
      <c r="FJ52" s="159"/>
      <c r="FK52" s="159"/>
      <c r="FL52" s="159"/>
    </row>
    <row r="53" spans="1:168" ht="78.75" hidden="1" x14ac:dyDescent="0.25">
      <c r="A53" s="192">
        <v>39</v>
      </c>
      <c r="B53" s="178"/>
      <c r="C53" s="209" t="s">
        <v>462</v>
      </c>
      <c r="D53" s="214" t="s">
        <v>463</v>
      </c>
      <c r="E53" s="214" t="s">
        <v>464</v>
      </c>
      <c r="F53" s="162"/>
      <c r="G53" s="162"/>
      <c r="H53" s="174">
        <v>1</v>
      </c>
      <c r="I53" s="175"/>
      <c r="J53" s="194" t="s">
        <v>334</v>
      </c>
      <c r="K53" s="182" t="s">
        <v>465</v>
      </c>
      <c r="L53" s="162" t="s">
        <v>466</v>
      </c>
      <c r="M53" s="162"/>
      <c r="N53" s="163">
        <v>0</v>
      </c>
      <c r="O53" s="164"/>
      <c r="P53" s="164"/>
      <c r="Q53" s="165">
        <v>1</v>
      </c>
      <c r="R53" s="165"/>
      <c r="S53" s="166"/>
      <c r="T53" s="167"/>
      <c r="U53" s="168"/>
      <c r="V53" s="178"/>
      <c r="W53" s="159"/>
      <c r="X53" s="208"/>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c r="FF53" s="159"/>
      <c r="FG53" s="159"/>
      <c r="FH53" s="159"/>
      <c r="FI53" s="159"/>
      <c r="FJ53" s="159"/>
      <c r="FK53" s="159"/>
      <c r="FL53" s="159"/>
    </row>
    <row r="54" spans="1:168" ht="47.25" hidden="1" x14ac:dyDescent="0.25">
      <c r="A54" s="186">
        <v>40</v>
      </c>
      <c r="B54" s="178"/>
      <c r="C54" s="200" t="s">
        <v>451</v>
      </c>
      <c r="D54" s="195" t="s">
        <v>452</v>
      </c>
      <c r="E54" s="281" t="s">
        <v>318</v>
      </c>
      <c r="F54" s="183"/>
      <c r="G54" s="183"/>
      <c r="H54" s="184"/>
      <c r="I54" s="185"/>
      <c r="J54" s="162"/>
      <c r="K54" s="162"/>
      <c r="L54" s="162"/>
      <c r="M54" s="162"/>
      <c r="N54" s="163"/>
      <c r="O54" s="164"/>
      <c r="P54" s="164"/>
      <c r="Q54" s="165"/>
      <c r="R54" s="165"/>
      <c r="S54" s="166"/>
      <c r="T54" s="167"/>
      <c r="U54" s="168"/>
      <c r="V54" s="178"/>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row>
    <row r="55" spans="1:168" ht="31.5" hidden="1" x14ac:dyDescent="0.25">
      <c r="A55" s="186">
        <v>43</v>
      </c>
      <c r="B55" s="169"/>
      <c r="C55" s="162" t="s">
        <v>429</v>
      </c>
      <c r="D55" s="210" t="s">
        <v>430</v>
      </c>
      <c r="E55" s="203" t="s">
        <v>431</v>
      </c>
      <c r="F55" s="183"/>
      <c r="G55" s="183"/>
      <c r="H55" s="184">
        <v>1</v>
      </c>
      <c r="I55" s="185"/>
      <c r="J55" s="176" t="s">
        <v>278</v>
      </c>
      <c r="K55" s="182" t="s">
        <v>432</v>
      </c>
      <c r="L55" s="162"/>
      <c r="M55" s="162"/>
      <c r="N55" s="163">
        <v>1</v>
      </c>
      <c r="O55" s="164">
        <v>1</v>
      </c>
      <c r="P55" s="164"/>
      <c r="Q55" s="165"/>
      <c r="R55" s="165"/>
      <c r="S55" s="166"/>
      <c r="T55" s="167"/>
      <c r="U55" s="168"/>
      <c r="V55" s="169"/>
      <c r="W55" s="178"/>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row>
    <row r="56" spans="1:168" ht="31.5" hidden="1" x14ac:dyDescent="0.25">
      <c r="A56" s="201">
        <v>44</v>
      </c>
      <c r="B56" s="178"/>
      <c r="C56" s="294" t="s">
        <v>483</v>
      </c>
      <c r="D56" s="307" t="s">
        <v>484</v>
      </c>
      <c r="E56" s="217" t="s">
        <v>485</v>
      </c>
      <c r="F56" s="183"/>
      <c r="G56" s="183"/>
      <c r="H56" s="184">
        <v>1</v>
      </c>
      <c r="I56" s="185"/>
      <c r="J56" s="162"/>
      <c r="K56" s="162"/>
      <c r="L56" s="162"/>
      <c r="M56" s="162"/>
      <c r="N56" s="163"/>
      <c r="O56" s="164"/>
      <c r="P56" s="164"/>
      <c r="Q56" s="165"/>
      <c r="R56" s="165"/>
      <c r="S56" s="166"/>
      <c r="T56" s="167"/>
      <c r="U56" s="168"/>
      <c r="V56" s="178"/>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row>
    <row r="57" spans="1:168" ht="47.25" hidden="1" x14ac:dyDescent="0.25">
      <c r="A57" s="172">
        <v>45</v>
      </c>
      <c r="B57" s="178"/>
      <c r="C57" s="197" t="s">
        <v>433</v>
      </c>
      <c r="D57" s="295" t="s">
        <v>434</v>
      </c>
      <c r="E57" s="187" t="s">
        <v>435</v>
      </c>
      <c r="F57" s="183"/>
      <c r="G57" s="183"/>
      <c r="H57" s="184">
        <v>2</v>
      </c>
      <c r="I57" s="185"/>
      <c r="J57" s="162"/>
      <c r="K57" s="162"/>
      <c r="L57" s="162"/>
      <c r="M57" s="162"/>
      <c r="N57" s="163">
        <v>1</v>
      </c>
      <c r="O57" s="164">
        <v>1</v>
      </c>
      <c r="P57" s="164"/>
      <c r="Q57" s="165"/>
      <c r="R57" s="165"/>
      <c r="S57" s="166"/>
      <c r="T57" s="167"/>
      <c r="U57" s="168"/>
      <c r="V57" s="178"/>
      <c r="W57" s="178"/>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DS57" s="159"/>
      <c r="DT57" s="159"/>
      <c r="DU57" s="159"/>
      <c r="DV57" s="159"/>
      <c r="DW57" s="159"/>
      <c r="DX57" s="159"/>
      <c r="DY57" s="159"/>
      <c r="DZ57" s="159"/>
      <c r="EA57" s="159"/>
      <c r="EB57" s="159"/>
      <c r="EC57" s="159"/>
      <c r="ED57" s="159"/>
      <c r="EE57" s="159"/>
      <c r="EF57" s="159"/>
      <c r="EG57" s="159"/>
      <c r="EH57" s="159"/>
      <c r="EI57" s="159"/>
      <c r="EJ57" s="159"/>
      <c r="EK57" s="159"/>
      <c r="EL57" s="159"/>
      <c r="EM57" s="159"/>
      <c r="EN57" s="159"/>
      <c r="EO57" s="159"/>
      <c r="EP57" s="159"/>
      <c r="EQ57" s="159"/>
      <c r="ER57" s="159"/>
      <c r="ES57" s="159"/>
      <c r="ET57" s="159"/>
      <c r="EU57" s="159"/>
      <c r="EV57" s="159"/>
      <c r="EW57" s="159"/>
      <c r="EX57" s="159"/>
      <c r="EY57" s="159"/>
      <c r="EZ57" s="159"/>
      <c r="FA57" s="159"/>
      <c r="FB57" s="159"/>
      <c r="FC57" s="159"/>
      <c r="FD57" s="159"/>
      <c r="FE57" s="159"/>
      <c r="FF57" s="159"/>
      <c r="FG57" s="159"/>
      <c r="FH57" s="159"/>
      <c r="FI57" s="159"/>
      <c r="FJ57" s="159"/>
      <c r="FK57" s="159"/>
      <c r="FL57" s="159"/>
    </row>
    <row r="58" spans="1:168" ht="31.5" hidden="1" x14ac:dyDescent="0.25">
      <c r="A58" s="186">
        <v>47</v>
      </c>
      <c r="B58" s="159"/>
      <c r="C58" s="162" t="s">
        <v>456</v>
      </c>
      <c r="D58" s="183" t="s">
        <v>457</v>
      </c>
      <c r="E58" s="183" t="s">
        <v>458</v>
      </c>
      <c r="F58" s="183"/>
      <c r="G58" s="183"/>
      <c r="H58" s="184">
        <v>1</v>
      </c>
      <c r="I58" s="185"/>
      <c r="J58" s="162"/>
      <c r="K58" s="162"/>
      <c r="L58" s="162"/>
      <c r="M58" s="162"/>
      <c r="N58" s="163"/>
      <c r="O58" s="164"/>
      <c r="P58" s="164"/>
      <c r="Q58" s="165"/>
      <c r="R58" s="165"/>
      <c r="S58" s="166"/>
      <c r="T58" s="167"/>
      <c r="U58" s="168"/>
      <c r="V58" s="159"/>
      <c r="W58" s="148"/>
      <c r="X58" s="159"/>
      <c r="Y58" s="159"/>
      <c r="Z58" s="159"/>
      <c r="AA58" s="159"/>
      <c r="AB58" s="159"/>
      <c r="AC58" s="148" t="s">
        <v>467</v>
      </c>
      <c r="AD58" s="148" t="s">
        <v>468</v>
      </c>
      <c r="AE58" s="148" t="s">
        <v>469</v>
      </c>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row>
    <row r="59" spans="1:168" ht="47.25" hidden="1" x14ac:dyDescent="0.25">
      <c r="A59" s="172">
        <v>48</v>
      </c>
      <c r="C59" s="180" t="s">
        <v>438</v>
      </c>
      <c r="D59" s="173" t="s">
        <v>439</v>
      </c>
      <c r="E59" s="173" t="s">
        <v>283</v>
      </c>
      <c r="F59" s="162"/>
      <c r="G59" s="162"/>
      <c r="H59" s="174">
        <v>1</v>
      </c>
      <c r="I59" s="175"/>
      <c r="J59" s="162" t="s">
        <v>263</v>
      </c>
      <c r="K59" s="162" t="s">
        <v>285</v>
      </c>
      <c r="L59" s="162"/>
      <c r="M59" s="162"/>
      <c r="N59" s="163">
        <v>1</v>
      </c>
      <c r="O59" s="164">
        <v>1</v>
      </c>
      <c r="P59" s="164"/>
      <c r="Q59" s="165"/>
      <c r="R59" s="165"/>
      <c r="S59" s="166"/>
      <c r="T59" s="167"/>
      <c r="U59" s="168"/>
      <c r="W59" s="148"/>
      <c r="Z59" s="178">
        <v>1</v>
      </c>
      <c r="AA59" s="215" t="s">
        <v>474</v>
      </c>
      <c r="AB59" s="169">
        <f>COUNTIF($U$3:$U$66,"1")</f>
        <v>6</v>
      </c>
    </row>
    <row r="60" spans="1:168" ht="47.25" hidden="1" x14ac:dyDescent="0.25">
      <c r="A60" s="201">
        <v>49</v>
      </c>
      <c r="B60" s="159"/>
      <c r="C60" s="182" t="s">
        <v>442</v>
      </c>
      <c r="D60" s="182" t="s">
        <v>443</v>
      </c>
      <c r="E60" s="207" t="s">
        <v>283</v>
      </c>
      <c r="F60" s="162"/>
      <c r="G60" s="162"/>
      <c r="H60" s="174">
        <v>1</v>
      </c>
      <c r="I60" s="175"/>
      <c r="J60" s="162"/>
      <c r="K60" s="162"/>
      <c r="L60" s="162"/>
      <c r="M60" s="162"/>
      <c r="N60" s="163"/>
      <c r="O60" s="164"/>
      <c r="P60" s="164"/>
      <c r="Q60" s="165"/>
      <c r="R60" s="165"/>
      <c r="S60" s="166"/>
      <c r="T60" s="167"/>
      <c r="U60" s="168"/>
      <c r="V60" s="159"/>
      <c r="W60" s="221"/>
      <c r="Z60" s="178">
        <v>2</v>
      </c>
      <c r="AA60" s="215" t="s">
        <v>478</v>
      </c>
      <c r="AB60" s="169">
        <f>COUNTIF($U$3:$U$66,"2")</f>
        <v>10</v>
      </c>
    </row>
    <row r="61" spans="1:168" ht="47.25" hidden="1" x14ac:dyDescent="0.25">
      <c r="A61" s="172">
        <v>51</v>
      </c>
      <c r="B61" s="159"/>
      <c r="C61" s="279" t="s">
        <v>440</v>
      </c>
      <c r="D61" s="187" t="s">
        <v>441</v>
      </c>
      <c r="E61" s="187" t="s">
        <v>283</v>
      </c>
      <c r="F61" s="162"/>
      <c r="G61" s="162"/>
      <c r="H61" s="174">
        <v>1</v>
      </c>
      <c r="I61" s="175"/>
      <c r="J61" s="162" t="s">
        <v>263</v>
      </c>
      <c r="K61" s="162" t="s">
        <v>285</v>
      </c>
      <c r="L61" s="162"/>
      <c r="M61" s="162"/>
      <c r="N61" s="163">
        <v>1</v>
      </c>
      <c r="O61" s="164">
        <v>1</v>
      </c>
      <c r="P61" s="164"/>
      <c r="Q61" s="165"/>
      <c r="R61" s="165"/>
      <c r="S61" s="166"/>
      <c r="T61" s="167"/>
      <c r="U61" s="168"/>
      <c r="V61" s="159"/>
      <c r="W61" s="148"/>
      <c r="Z61" s="178">
        <v>3</v>
      </c>
      <c r="AA61" s="215" t="s">
        <v>482</v>
      </c>
      <c r="AB61" s="169">
        <f>COUNTIF($U$3:$U$66,"3")</f>
        <v>8</v>
      </c>
    </row>
    <row r="62" spans="1:168" ht="31.5" hidden="1" x14ac:dyDescent="0.25">
      <c r="A62" s="302">
        <v>53</v>
      </c>
      <c r="B62" s="159"/>
      <c r="C62" s="305" t="s">
        <v>422</v>
      </c>
      <c r="D62" s="305" t="s">
        <v>423</v>
      </c>
      <c r="E62" s="310" t="s">
        <v>424</v>
      </c>
      <c r="F62" s="218"/>
      <c r="G62" s="218"/>
      <c r="H62" s="219"/>
      <c r="I62" s="185"/>
      <c r="J62" s="162"/>
      <c r="K62" s="162"/>
      <c r="L62" s="162"/>
      <c r="M62" s="162"/>
      <c r="N62" s="163"/>
      <c r="O62" s="164"/>
      <c r="P62" s="164"/>
      <c r="Q62" s="165"/>
      <c r="R62" s="165"/>
      <c r="S62" s="166"/>
      <c r="T62" s="167"/>
      <c r="U62" s="168"/>
      <c r="V62" s="159"/>
      <c r="W62" s="148"/>
      <c r="Z62" s="178">
        <v>4</v>
      </c>
      <c r="AA62" s="215" t="s">
        <v>486</v>
      </c>
      <c r="AB62" s="169">
        <f>COUNTIF($U$3:$U$66,"4")</f>
        <v>11</v>
      </c>
    </row>
    <row r="63" spans="1:168" ht="47.25" hidden="1" x14ac:dyDescent="0.25">
      <c r="A63" s="220">
        <v>58</v>
      </c>
      <c r="B63" s="159"/>
      <c r="C63" s="290" t="s">
        <v>475</v>
      </c>
      <c r="D63" s="218" t="s">
        <v>476</v>
      </c>
      <c r="E63" s="218" t="s">
        <v>427</v>
      </c>
      <c r="F63" s="218"/>
      <c r="G63" s="311"/>
      <c r="H63" s="219"/>
      <c r="I63" s="185"/>
      <c r="J63" s="176" t="s">
        <v>270</v>
      </c>
      <c r="K63" s="177" t="s">
        <v>477</v>
      </c>
      <c r="L63" s="176" t="s">
        <v>397</v>
      </c>
      <c r="M63" s="162"/>
      <c r="N63" s="163">
        <v>1</v>
      </c>
      <c r="O63" s="164"/>
      <c r="P63" s="164"/>
      <c r="Q63" s="165">
        <v>1</v>
      </c>
      <c r="R63" s="165" t="s">
        <v>239</v>
      </c>
      <c r="S63" s="166"/>
      <c r="T63" s="167"/>
      <c r="U63" s="168"/>
      <c r="V63" s="159"/>
      <c r="W63" s="148"/>
      <c r="Z63" s="178"/>
      <c r="AB63" s="178">
        <f>SUM(AB59:AB62)</f>
        <v>35</v>
      </c>
    </row>
    <row r="64" spans="1:168" ht="63" hidden="1" x14ac:dyDescent="0.25">
      <c r="A64" s="289">
        <v>60</v>
      </c>
      <c r="C64" s="209" t="s">
        <v>444</v>
      </c>
      <c r="D64" s="297" t="s">
        <v>445</v>
      </c>
      <c r="E64" s="292" t="s">
        <v>446</v>
      </c>
      <c r="F64" s="218"/>
      <c r="G64" s="218"/>
      <c r="H64" s="219"/>
      <c r="I64" s="185"/>
      <c r="J64" s="194" t="s">
        <v>334</v>
      </c>
      <c r="K64" s="162" t="s">
        <v>447</v>
      </c>
      <c r="L64" s="162"/>
      <c r="M64" s="162"/>
      <c r="N64" s="163">
        <v>1</v>
      </c>
      <c r="O64" s="164">
        <v>1</v>
      </c>
      <c r="P64" s="164"/>
      <c r="Q64" s="165"/>
      <c r="R64" s="165"/>
      <c r="S64" s="166"/>
      <c r="T64" s="167"/>
      <c r="U64" s="168"/>
      <c r="W64" s="208"/>
    </row>
    <row r="65" spans="1:24" ht="20.25" hidden="1" x14ac:dyDescent="0.25">
      <c r="A65" s="222">
        <v>64</v>
      </c>
      <c r="B65" s="229"/>
      <c r="C65" s="223"/>
      <c r="D65" s="224"/>
      <c r="E65" s="224"/>
      <c r="F65" s="224"/>
      <c r="G65" s="224"/>
      <c r="H65" s="225"/>
      <c r="I65" s="226"/>
      <c r="J65" s="227"/>
      <c r="K65" s="227"/>
      <c r="L65" s="227"/>
      <c r="M65" s="227"/>
      <c r="N65" s="228"/>
      <c r="O65" s="164"/>
      <c r="P65" s="164"/>
      <c r="Q65" s="165"/>
      <c r="R65" s="165"/>
      <c r="S65" s="166"/>
      <c r="T65" s="167"/>
      <c r="U65" s="168"/>
      <c r="V65" s="229"/>
      <c r="W65" s="229"/>
      <c r="X65" s="221"/>
    </row>
    <row r="66" spans="1:24" s="229" customFormat="1" ht="20.25" hidden="1" x14ac:dyDescent="0.25">
      <c r="A66" s="222">
        <v>65</v>
      </c>
      <c r="C66" s="224"/>
      <c r="D66" s="224"/>
      <c r="E66" s="224"/>
      <c r="F66" s="224"/>
      <c r="G66" s="224"/>
      <c r="H66" s="225"/>
      <c r="I66" s="226"/>
      <c r="J66" s="227"/>
      <c r="K66" s="227"/>
      <c r="L66" s="227"/>
      <c r="M66" s="227"/>
      <c r="N66" s="228"/>
      <c r="O66" s="164"/>
      <c r="P66" s="164"/>
      <c r="Q66" s="165"/>
      <c r="R66" s="165"/>
      <c r="S66" s="166"/>
      <c r="T66" s="167"/>
      <c r="U66" s="168"/>
    </row>
    <row r="67" spans="1:24" s="229" customFormat="1" hidden="1" x14ac:dyDescent="0.35">
      <c r="A67" s="230"/>
      <c r="C67" s="230"/>
      <c r="D67" s="230"/>
      <c r="E67" s="230"/>
      <c r="F67" s="230"/>
      <c r="G67" s="230"/>
      <c r="H67" s="231"/>
      <c r="I67" s="231"/>
      <c r="J67" s="231"/>
      <c r="K67" s="231"/>
      <c r="L67" s="231"/>
      <c r="M67" s="231"/>
      <c r="N67" s="232"/>
      <c r="O67" s="233"/>
      <c r="P67" s="233"/>
      <c r="Q67" s="234"/>
      <c r="R67" s="234"/>
      <c r="S67" s="234"/>
    </row>
    <row r="68" spans="1:24" s="229" customFormat="1" hidden="1" x14ac:dyDescent="0.3">
      <c r="A68" s="235">
        <v>40</v>
      </c>
      <c r="C68" s="236" t="s">
        <v>496</v>
      </c>
      <c r="D68" s="236"/>
      <c r="E68" s="236"/>
      <c r="F68" s="236"/>
      <c r="G68" s="236"/>
      <c r="H68" s="237"/>
      <c r="I68" s="237"/>
      <c r="J68" s="238"/>
      <c r="K68" s="238"/>
      <c r="L68" s="238"/>
      <c r="M68" s="239"/>
      <c r="N68" s="232">
        <f>SUM(N3:N64)</f>
        <v>39</v>
      </c>
      <c r="O68" s="240">
        <f>SUM(O3:O67)</f>
        <v>19</v>
      </c>
      <c r="P68" s="240"/>
      <c r="Q68" s="240">
        <f>SUM(Q3:Q67)</f>
        <v>11</v>
      </c>
      <c r="R68" s="240"/>
      <c r="S68" s="240">
        <f>SUM(S3:S67)</f>
        <v>10</v>
      </c>
    </row>
    <row r="69" spans="1:24" s="229" customFormat="1" hidden="1" x14ac:dyDescent="0.3">
      <c r="A69" s="235">
        <v>17</v>
      </c>
      <c r="C69" s="236" t="s">
        <v>497</v>
      </c>
      <c r="D69" s="230"/>
      <c r="E69" s="236"/>
      <c r="F69" s="236"/>
      <c r="G69" s="236"/>
      <c r="H69" s="237"/>
      <c r="I69" s="237"/>
      <c r="J69" s="238"/>
      <c r="K69" s="238"/>
      <c r="L69" s="238"/>
      <c r="M69" s="239"/>
      <c r="N69" s="232"/>
      <c r="O69" s="240"/>
      <c r="P69" s="240"/>
      <c r="Q69" s="234"/>
      <c r="R69" s="234"/>
      <c r="S69" s="234"/>
    </row>
    <row r="70" spans="1:24" s="229" customFormat="1" hidden="1" x14ac:dyDescent="0.3">
      <c r="A70" s="235">
        <v>2</v>
      </c>
      <c r="C70" s="236" t="s">
        <v>498</v>
      </c>
      <c r="D70" s="236"/>
      <c r="E70" s="236"/>
      <c r="F70" s="236"/>
      <c r="G70" s="236"/>
      <c r="H70" s="237"/>
      <c r="I70" s="237"/>
      <c r="J70" s="238"/>
      <c r="K70" s="238"/>
      <c r="L70" s="238"/>
      <c r="M70" s="239" t="s">
        <v>499</v>
      </c>
      <c r="N70" s="232">
        <f>COUNTA(N3:N66)</f>
        <v>40</v>
      </c>
      <c r="O70" s="240"/>
      <c r="P70" s="240"/>
      <c r="Q70" s="234"/>
      <c r="R70" s="234"/>
      <c r="S70" s="234"/>
    </row>
    <row r="71" spans="1:24" s="229" customFormat="1" hidden="1" x14ac:dyDescent="0.3">
      <c r="A71" s="235">
        <v>4</v>
      </c>
      <c r="C71" s="236" t="s">
        <v>500</v>
      </c>
      <c r="D71" s="236"/>
      <c r="E71" s="236"/>
      <c r="F71" s="236"/>
      <c r="G71" s="236"/>
      <c r="H71" s="237"/>
      <c r="I71" s="237"/>
      <c r="J71" s="238"/>
      <c r="K71" s="238"/>
      <c r="L71" s="238"/>
      <c r="M71" s="239"/>
      <c r="N71" s="232"/>
      <c r="O71" s="240"/>
      <c r="P71" s="240"/>
      <c r="Q71" s="234"/>
      <c r="R71" s="234"/>
      <c r="S71" s="234"/>
    </row>
    <row r="72" spans="1:24" s="229" customFormat="1" hidden="1" x14ac:dyDescent="0.3">
      <c r="A72" s="235"/>
      <c r="C72" s="236"/>
      <c r="D72" s="236"/>
      <c r="E72" s="236"/>
      <c r="F72" s="236"/>
      <c r="G72" s="236"/>
      <c r="H72" s="237"/>
      <c r="I72" s="237"/>
      <c r="J72" s="238"/>
      <c r="K72" s="238"/>
      <c r="L72" s="238"/>
      <c r="M72" s="239"/>
      <c r="N72" s="232"/>
      <c r="O72" s="240"/>
      <c r="P72" s="240"/>
      <c r="Q72" s="234"/>
      <c r="R72" s="234"/>
      <c r="S72" s="234"/>
    </row>
    <row r="73" spans="1:24" s="229" customFormat="1" hidden="1" x14ac:dyDescent="0.3">
      <c r="A73" s="235"/>
      <c r="C73" s="236"/>
      <c r="D73" s="236"/>
      <c r="E73" s="236"/>
      <c r="F73" s="236"/>
      <c r="G73" s="236"/>
      <c r="H73" s="237"/>
      <c r="I73" s="237"/>
      <c r="J73" s="238"/>
      <c r="K73" s="238"/>
      <c r="L73" s="238"/>
      <c r="M73" s="239">
        <v>1</v>
      </c>
      <c r="N73" s="241" t="s">
        <v>501</v>
      </c>
      <c r="O73" s="240"/>
      <c r="P73" s="240"/>
      <c r="Q73" s="234"/>
      <c r="R73" s="234"/>
      <c r="S73" s="234"/>
    </row>
    <row r="74" spans="1:24" s="229" customFormat="1" hidden="1" x14ac:dyDescent="0.3">
      <c r="A74" s="235"/>
      <c r="C74" s="236"/>
      <c r="D74" s="236"/>
      <c r="E74" s="236"/>
      <c r="F74" s="236"/>
      <c r="G74" s="236"/>
      <c r="H74" s="237"/>
      <c r="I74" s="237"/>
      <c r="J74" s="238"/>
      <c r="K74" s="238"/>
      <c r="L74" s="238"/>
      <c r="M74" s="239">
        <v>0</v>
      </c>
      <c r="N74" s="241" t="s">
        <v>502</v>
      </c>
      <c r="O74" s="240"/>
      <c r="P74" s="240"/>
      <c r="Q74" s="234"/>
      <c r="R74" s="234"/>
      <c r="S74" s="234"/>
    </row>
    <row r="75" spans="1:24" s="229" customFormat="1" hidden="1" x14ac:dyDescent="0.3">
      <c r="A75" s="235"/>
      <c r="C75" s="236"/>
      <c r="D75" s="236"/>
      <c r="E75" s="236"/>
      <c r="F75" s="236"/>
      <c r="G75" s="236"/>
      <c r="H75" s="237"/>
      <c r="I75" s="237"/>
      <c r="J75" s="238"/>
      <c r="K75" s="238"/>
      <c r="L75" s="238"/>
      <c r="M75" s="239"/>
      <c r="N75" s="232"/>
      <c r="O75" s="240"/>
      <c r="P75" s="240"/>
      <c r="Q75" s="234"/>
      <c r="R75" s="234"/>
      <c r="S75" s="234"/>
    </row>
    <row r="76" spans="1:24" s="229" customFormat="1" x14ac:dyDescent="0.3">
      <c r="A76" s="235"/>
      <c r="C76" s="236"/>
      <c r="D76" s="236"/>
      <c r="E76" s="236"/>
      <c r="F76" s="236"/>
      <c r="G76" s="236"/>
      <c r="H76" s="237"/>
      <c r="I76" s="237"/>
      <c r="J76" s="238"/>
      <c r="K76" s="238"/>
      <c r="L76" s="238"/>
      <c r="M76" s="239"/>
      <c r="N76" s="232"/>
      <c r="O76" s="240"/>
      <c r="P76" s="240"/>
      <c r="Q76" s="234"/>
      <c r="R76" s="234"/>
      <c r="S76" s="234"/>
    </row>
    <row r="77" spans="1:24" s="229" customFormat="1" x14ac:dyDescent="0.3">
      <c r="A77" s="235"/>
      <c r="C77" s="236"/>
      <c r="D77" s="236"/>
      <c r="E77" s="236"/>
      <c r="F77" s="236"/>
      <c r="G77" s="236"/>
      <c r="H77" s="237"/>
      <c r="I77" s="237"/>
      <c r="J77" s="238"/>
      <c r="K77" s="238"/>
      <c r="L77" s="238"/>
      <c r="M77" s="239"/>
      <c r="N77" s="232"/>
      <c r="O77" s="240"/>
      <c r="P77" s="240"/>
      <c r="Q77" s="234"/>
      <c r="R77" s="234"/>
      <c r="S77" s="234"/>
    </row>
    <row r="78" spans="1:24" s="229" customFormat="1" x14ac:dyDescent="0.3">
      <c r="A78" s="235"/>
      <c r="C78" s="236"/>
      <c r="D78" s="236"/>
      <c r="E78" s="236"/>
      <c r="F78" s="236"/>
      <c r="G78" s="236"/>
      <c r="H78" s="237"/>
      <c r="I78" s="237"/>
      <c r="J78" s="238"/>
      <c r="K78" s="238"/>
      <c r="L78" s="238"/>
      <c r="M78" s="239"/>
      <c r="N78" s="232"/>
      <c r="O78" s="240"/>
      <c r="P78" s="240"/>
      <c r="Q78" s="234"/>
      <c r="R78" s="234"/>
      <c r="S78" s="234"/>
    </row>
    <row r="79" spans="1:24" s="229" customFormat="1" x14ac:dyDescent="0.3">
      <c r="A79" s="235"/>
      <c r="C79" s="236"/>
      <c r="D79" s="236"/>
      <c r="E79" s="236"/>
      <c r="F79" s="236"/>
      <c r="G79" s="236"/>
      <c r="H79" s="237"/>
      <c r="I79" s="237"/>
      <c r="J79" s="238"/>
      <c r="K79" s="238"/>
      <c r="L79" s="238"/>
      <c r="M79" s="239"/>
      <c r="N79" s="232"/>
      <c r="O79" s="240"/>
      <c r="P79" s="240"/>
      <c r="Q79" s="234"/>
      <c r="R79" s="234"/>
      <c r="S79" s="234"/>
    </row>
    <row r="80" spans="1:24" s="229" customFormat="1" x14ac:dyDescent="0.3">
      <c r="A80" s="235"/>
      <c r="C80" s="236"/>
      <c r="D80" s="236"/>
      <c r="E80" s="236"/>
      <c r="F80" s="236"/>
      <c r="G80" s="236"/>
      <c r="H80" s="237"/>
      <c r="I80" s="237"/>
      <c r="J80" s="238"/>
      <c r="K80" s="238"/>
      <c r="L80" s="238"/>
      <c r="M80" s="239"/>
      <c r="N80" s="232"/>
      <c r="O80" s="240"/>
      <c r="P80" s="240"/>
      <c r="Q80" s="234"/>
      <c r="R80" s="234"/>
      <c r="S80" s="234"/>
    </row>
    <row r="81" spans="1:19" s="229" customFormat="1" x14ac:dyDescent="0.3">
      <c r="A81" s="235"/>
      <c r="C81" s="236"/>
      <c r="D81" s="236"/>
      <c r="E81" s="236"/>
      <c r="F81" s="236"/>
      <c r="G81" s="236"/>
      <c r="H81" s="237"/>
      <c r="I81" s="237"/>
      <c r="J81" s="238"/>
      <c r="K81" s="238"/>
      <c r="L81" s="238"/>
      <c r="M81" s="239"/>
      <c r="N81" s="232"/>
      <c r="O81" s="240"/>
      <c r="P81" s="240"/>
      <c r="Q81" s="234"/>
      <c r="R81" s="234"/>
      <c r="S81" s="234"/>
    </row>
    <row r="82" spans="1:19" s="229" customFormat="1" x14ac:dyDescent="0.3">
      <c r="A82" s="235"/>
      <c r="C82" s="236"/>
      <c r="D82" s="236"/>
      <c r="E82" s="236"/>
      <c r="F82" s="236"/>
      <c r="G82" s="236"/>
      <c r="H82" s="237"/>
      <c r="I82" s="237"/>
      <c r="J82" s="238"/>
      <c r="K82" s="238"/>
      <c r="L82" s="238"/>
      <c r="M82" s="239"/>
      <c r="N82" s="232"/>
      <c r="O82" s="240"/>
      <c r="P82" s="240"/>
      <c r="Q82" s="234"/>
      <c r="R82" s="234"/>
      <c r="S82" s="234"/>
    </row>
    <row r="83" spans="1:19" s="229" customFormat="1" x14ac:dyDescent="0.3">
      <c r="A83" s="235"/>
      <c r="H83" s="238"/>
      <c r="I83" s="238"/>
      <c r="J83" s="238"/>
      <c r="K83" s="238"/>
      <c r="L83" s="238"/>
      <c r="M83" s="239"/>
      <c r="N83" s="232"/>
      <c r="O83" s="240"/>
      <c r="P83" s="240"/>
      <c r="Q83" s="234"/>
      <c r="R83" s="234"/>
      <c r="S83" s="234"/>
    </row>
    <row r="84" spans="1:19" s="229" customFormat="1" x14ac:dyDescent="0.3">
      <c r="A84" s="235"/>
      <c r="H84" s="238"/>
      <c r="I84" s="238"/>
      <c r="J84" s="238"/>
      <c r="K84" s="238"/>
      <c r="L84" s="238"/>
      <c r="M84" s="239"/>
      <c r="N84" s="232"/>
      <c r="O84" s="240"/>
      <c r="P84" s="240"/>
      <c r="Q84" s="234"/>
      <c r="R84" s="234"/>
      <c r="S84" s="234"/>
    </row>
    <row r="85" spans="1:19" s="229" customFormat="1" x14ac:dyDescent="0.3">
      <c r="A85" s="235"/>
      <c r="H85" s="238"/>
      <c r="I85" s="238"/>
      <c r="J85" s="238"/>
      <c r="K85" s="238"/>
      <c r="L85" s="238"/>
      <c r="M85" s="239"/>
      <c r="N85" s="232"/>
      <c r="O85" s="240"/>
      <c r="P85" s="240"/>
      <c r="Q85" s="234"/>
      <c r="R85" s="234"/>
      <c r="S85" s="234"/>
    </row>
    <row r="86" spans="1:19" s="229" customFormat="1" x14ac:dyDescent="0.3">
      <c r="A86" s="235"/>
      <c r="H86" s="238"/>
      <c r="I86" s="238"/>
      <c r="J86" s="238"/>
      <c r="K86" s="238"/>
      <c r="L86" s="238"/>
      <c r="M86" s="239"/>
      <c r="N86" s="232"/>
      <c r="O86" s="240"/>
      <c r="P86" s="240"/>
      <c r="Q86" s="234"/>
      <c r="R86" s="234"/>
      <c r="S86" s="234"/>
    </row>
    <row r="87" spans="1:19" s="229" customFormat="1" x14ac:dyDescent="0.3">
      <c r="A87" s="235"/>
      <c r="H87" s="238"/>
      <c r="I87" s="238"/>
      <c r="J87" s="238"/>
      <c r="K87" s="238"/>
      <c r="L87" s="238"/>
      <c r="M87" s="239"/>
      <c r="N87" s="232"/>
      <c r="O87" s="240"/>
      <c r="P87" s="240"/>
      <c r="Q87" s="234"/>
      <c r="R87" s="234"/>
      <c r="S87" s="234"/>
    </row>
    <row r="88" spans="1:19" s="229" customFormat="1" x14ac:dyDescent="0.3">
      <c r="A88" s="235"/>
      <c r="H88" s="238"/>
      <c r="I88" s="238"/>
      <c r="J88" s="238"/>
      <c r="K88" s="238"/>
      <c r="L88" s="238"/>
      <c r="M88" s="239"/>
      <c r="N88" s="232"/>
      <c r="O88" s="240"/>
      <c r="P88" s="240"/>
      <c r="Q88" s="234"/>
      <c r="R88" s="234"/>
      <c r="S88" s="234"/>
    </row>
    <row r="89" spans="1:19" s="229" customFormat="1" x14ac:dyDescent="0.3">
      <c r="A89" s="235"/>
      <c r="H89" s="238"/>
      <c r="I89" s="238"/>
      <c r="J89" s="238"/>
      <c r="K89" s="238"/>
      <c r="L89" s="238"/>
      <c r="M89" s="239"/>
      <c r="N89" s="232"/>
      <c r="O89" s="240"/>
      <c r="P89" s="240"/>
      <c r="Q89" s="234"/>
      <c r="R89" s="234"/>
      <c r="S89" s="234"/>
    </row>
    <row r="90" spans="1:19" s="229" customFormat="1" x14ac:dyDescent="0.3">
      <c r="A90" s="235"/>
      <c r="H90" s="238"/>
      <c r="I90" s="238"/>
      <c r="J90" s="238"/>
      <c r="K90" s="238"/>
      <c r="L90" s="238"/>
      <c r="M90" s="239"/>
      <c r="N90" s="232"/>
      <c r="O90" s="240"/>
      <c r="P90" s="240"/>
      <c r="Q90" s="234"/>
      <c r="R90" s="234"/>
      <c r="S90" s="234"/>
    </row>
    <row r="91" spans="1:19" s="229" customFormat="1" x14ac:dyDescent="0.3">
      <c r="A91" s="235"/>
      <c r="H91" s="238"/>
      <c r="I91" s="238"/>
      <c r="J91" s="238"/>
      <c r="K91" s="238"/>
      <c r="L91" s="238"/>
      <c r="M91" s="239"/>
      <c r="N91" s="232"/>
      <c r="O91" s="240"/>
      <c r="P91" s="240"/>
      <c r="Q91" s="234"/>
      <c r="R91" s="234"/>
      <c r="S91" s="234"/>
    </row>
    <row r="92" spans="1:19" s="229" customFormat="1" x14ac:dyDescent="0.3">
      <c r="A92" s="235"/>
      <c r="H92" s="238"/>
      <c r="I92" s="238"/>
      <c r="J92" s="238"/>
      <c r="K92" s="238"/>
      <c r="L92" s="238"/>
      <c r="M92" s="239"/>
      <c r="N92" s="232"/>
      <c r="O92" s="240"/>
      <c r="P92" s="240"/>
      <c r="Q92" s="234"/>
      <c r="R92" s="234"/>
      <c r="S92" s="234"/>
    </row>
    <row r="93" spans="1:19" s="229" customFormat="1" x14ac:dyDescent="0.3">
      <c r="A93" s="235"/>
      <c r="H93" s="238"/>
      <c r="I93" s="238"/>
      <c r="J93" s="238"/>
      <c r="K93" s="238"/>
      <c r="L93" s="238"/>
      <c r="M93" s="239"/>
      <c r="N93" s="232"/>
      <c r="O93" s="240"/>
      <c r="P93" s="240"/>
      <c r="Q93" s="234"/>
      <c r="R93" s="234"/>
      <c r="S93" s="234"/>
    </row>
    <row r="94" spans="1:19" s="229" customFormat="1" x14ac:dyDescent="0.3">
      <c r="A94" s="235"/>
      <c r="H94" s="238"/>
      <c r="I94" s="238"/>
      <c r="J94" s="238"/>
      <c r="K94" s="238"/>
      <c r="L94" s="238"/>
      <c r="M94" s="239"/>
      <c r="N94" s="232"/>
      <c r="O94" s="240"/>
      <c r="P94" s="240"/>
      <c r="Q94" s="234"/>
      <c r="R94" s="234"/>
      <c r="S94" s="234"/>
    </row>
    <row r="95" spans="1:19" s="229" customFormat="1" x14ac:dyDescent="0.3">
      <c r="A95" s="235"/>
      <c r="H95" s="238"/>
      <c r="I95" s="238"/>
      <c r="J95" s="238"/>
      <c r="K95" s="238"/>
      <c r="L95" s="238"/>
      <c r="M95" s="239"/>
      <c r="N95" s="232"/>
      <c r="O95" s="240"/>
      <c r="P95" s="240"/>
      <c r="Q95" s="234"/>
      <c r="R95" s="234"/>
      <c r="S95" s="234"/>
    </row>
    <row r="96" spans="1:19" s="229" customFormat="1" x14ac:dyDescent="0.3">
      <c r="A96" s="235"/>
      <c r="H96" s="238"/>
      <c r="I96" s="238"/>
      <c r="J96" s="238"/>
      <c r="K96" s="238"/>
      <c r="L96" s="238"/>
      <c r="M96" s="239"/>
      <c r="N96" s="232"/>
      <c r="O96" s="240"/>
      <c r="P96" s="240"/>
      <c r="Q96" s="234"/>
      <c r="R96" s="234"/>
      <c r="S96" s="234"/>
    </row>
    <row r="97" spans="1:19" s="229" customFormat="1" x14ac:dyDescent="0.3">
      <c r="A97" s="235"/>
      <c r="H97" s="238"/>
      <c r="I97" s="238"/>
      <c r="J97" s="238"/>
      <c r="K97" s="238"/>
      <c r="L97" s="238"/>
      <c r="M97" s="239"/>
      <c r="N97" s="232"/>
      <c r="O97" s="240"/>
      <c r="P97" s="240"/>
      <c r="Q97" s="234"/>
      <c r="R97" s="234"/>
      <c r="S97" s="234"/>
    </row>
    <row r="98" spans="1:19" s="229" customFormat="1" x14ac:dyDescent="0.3">
      <c r="A98" s="235"/>
      <c r="H98" s="238"/>
      <c r="I98" s="238"/>
      <c r="J98" s="238"/>
      <c r="K98" s="238"/>
      <c r="L98" s="238"/>
      <c r="M98" s="239"/>
      <c r="N98" s="232"/>
      <c r="O98" s="240"/>
      <c r="P98" s="240"/>
      <c r="Q98" s="234"/>
      <c r="R98" s="234"/>
      <c r="S98" s="234"/>
    </row>
    <row r="99" spans="1:19" s="229" customFormat="1" x14ac:dyDescent="0.3">
      <c r="A99" s="235"/>
      <c r="H99" s="238"/>
      <c r="I99" s="238"/>
      <c r="J99" s="238"/>
      <c r="K99" s="238"/>
      <c r="L99" s="238"/>
      <c r="M99" s="239"/>
      <c r="N99" s="232"/>
      <c r="O99" s="240"/>
      <c r="P99" s="240"/>
      <c r="Q99" s="234"/>
      <c r="R99" s="234"/>
      <c r="S99" s="234"/>
    </row>
    <row r="100" spans="1:19" s="229" customFormat="1" x14ac:dyDescent="0.3">
      <c r="A100" s="235"/>
      <c r="H100" s="238"/>
      <c r="I100" s="238"/>
      <c r="J100" s="238"/>
      <c r="K100" s="238"/>
      <c r="L100" s="238"/>
      <c r="M100" s="239"/>
      <c r="N100" s="232"/>
      <c r="O100" s="240"/>
      <c r="P100" s="240"/>
      <c r="Q100" s="234"/>
      <c r="R100" s="234"/>
      <c r="S100" s="234"/>
    </row>
    <row r="101" spans="1:19" s="229" customFormat="1" x14ac:dyDescent="0.3">
      <c r="A101" s="235"/>
      <c r="H101" s="238"/>
      <c r="I101" s="238"/>
      <c r="J101" s="238"/>
      <c r="K101" s="238"/>
      <c r="L101" s="238"/>
      <c r="M101" s="239"/>
      <c r="N101" s="232"/>
      <c r="O101" s="240"/>
      <c r="P101" s="240"/>
      <c r="Q101" s="234"/>
      <c r="R101" s="234"/>
      <c r="S101" s="234"/>
    </row>
    <row r="102" spans="1:19" s="229" customFormat="1" x14ac:dyDescent="0.3">
      <c r="A102" s="235"/>
      <c r="H102" s="238"/>
      <c r="I102" s="238"/>
      <c r="J102" s="238"/>
      <c r="K102" s="238"/>
      <c r="L102" s="238"/>
      <c r="M102" s="239"/>
      <c r="N102" s="232"/>
      <c r="O102" s="240"/>
      <c r="P102" s="240"/>
      <c r="Q102" s="234"/>
      <c r="R102" s="234"/>
      <c r="S102" s="234"/>
    </row>
    <row r="103" spans="1:19" s="229" customFormat="1" x14ac:dyDescent="0.3">
      <c r="A103" s="235"/>
      <c r="H103" s="238"/>
      <c r="I103" s="238"/>
      <c r="J103" s="238"/>
      <c r="K103" s="238"/>
      <c r="L103" s="238"/>
      <c r="M103" s="239"/>
      <c r="N103" s="232"/>
      <c r="O103" s="240"/>
      <c r="P103" s="240"/>
      <c r="Q103" s="234"/>
      <c r="R103" s="234"/>
      <c r="S103" s="234"/>
    </row>
    <row r="104" spans="1:19" s="229" customFormat="1" x14ac:dyDescent="0.3">
      <c r="A104" s="235"/>
      <c r="H104" s="238"/>
      <c r="I104" s="238"/>
      <c r="J104" s="238"/>
      <c r="K104" s="238"/>
      <c r="L104" s="238"/>
      <c r="M104" s="239"/>
      <c r="N104" s="232"/>
      <c r="O104" s="240"/>
      <c r="P104" s="240"/>
      <c r="Q104" s="234"/>
      <c r="R104" s="234"/>
      <c r="S104" s="234"/>
    </row>
    <row r="105" spans="1:19" s="229" customFormat="1" x14ac:dyDescent="0.3">
      <c r="A105" s="235"/>
      <c r="H105" s="238"/>
      <c r="I105" s="238"/>
      <c r="J105" s="238"/>
      <c r="K105" s="238"/>
      <c r="L105" s="238"/>
      <c r="M105" s="239"/>
      <c r="N105" s="232"/>
      <c r="O105" s="240"/>
      <c r="P105" s="240"/>
      <c r="Q105" s="234"/>
      <c r="R105" s="234"/>
      <c r="S105" s="234"/>
    </row>
    <row r="106" spans="1:19" s="229" customFormat="1" x14ac:dyDescent="0.3">
      <c r="A106" s="235"/>
      <c r="H106" s="238"/>
      <c r="I106" s="238"/>
      <c r="J106" s="238"/>
      <c r="K106" s="238"/>
      <c r="L106" s="238"/>
      <c r="M106" s="239"/>
      <c r="N106" s="232"/>
      <c r="O106" s="240"/>
      <c r="P106" s="240"/>
      <c r="Q106" s="234"/>
      <c r="R106" s="234"/>
      <c r="S106" s="234"/>
    </row>
    <row r="107" spans="1:19" s="229" customFormat="1" x14ac:dyDescent="0.3">
      <c r="A107" s="235"/>
      <c r="H107" s="238"/>
      <c r="I107" s="238"/>
      <c r="J107" s="238"/>
      <c r="K107" s="238"/>
      <c r="L107" s="238"/>
      <c r="M107" s="239"/>
      <c r="N107" s="232"/>
      <c r="O107" s="240"/>
      <c r="P107" s="240"/>
      <c r="Q107" s="234"/>
      <c r="R107" s="234"/>
      <c r="S107" s="234"/>
    </row>
    <row r="108" spans="1:19" s="229" customFormat="1" x14ac:dyDescent="0.3">
      <c r="A108" s="235"/>
      <c r="H108" s="238"/>
      <c r="I108" s="238"/>
      <c r="J108" s="238"/>
      <c r="K108" s="238"/>
      <c r="L108" s="238"/>
      <c r="M108" s="239"/>
      <c r="N108" s="232"/>
      <c r="O108" s="240"/>
      <c r="P108" s="240"/>
      <c r="Q108" s="234"/>
      <c r="R108" s="234"/>
      <c r="S108" s="234"/>
    </row>
    <row r="109" spans="1:19" s="229" customFormat="1" x14ac:dyDescent="0.3">
      <c r="A109" s="235"/>
      <c r="H109" s="238"/>
      <c r="I109" s="238"/>
      <c r="J109" s="238"/>
      <c r="K109" s="238"/>
      <c r="L109" s="238"/>
      <c r="M109" s="239"/>
      <c r="N109" s="232"/>
      <c r="O109" s="240"/>
      <c r="P109" s="240"/>
      <c r="Q109" s="234"/>
      <c r="R109" s="234"/>
      <c r="S109" s="234"/>
    </row>
    <row r="110" spans="1:19" s="229" customFormat="1" x14ac:dyDescent="0.3">
      <c r="A110" s="235"/>
      <c r="H110" s="238"/>
      <c r="I110" s="238"/>
      <c r="J110" s="238"/>
      <c r="K110" s="238"/>
      <c r="L110" s="238"/>
      <c r="M110" s="239"/>
      <c r="N110" s="232"/>
      <c r="O110" s="240"/>
      <c r="P110" s="240"/>
      <c r="Q110" s="234"/>
      <c r="R110" s="234"/>
      <c r="S110" s="234"/>
    </row>
    <row r="111" spans="1:19" s="229" customFormat="1" x14ac:dyDescent="0.3">
      <c r="A111" s="235"/>
      <c r="H111" s="238"/>
      <c r="I111" s="238"/>
      <c r="J111" s="238"/>
      <c r="K111" s="238"/>
      <c r="L111" s="238"/>
      <c r="M111" s="239"/>
      <c r="N111" s="232"/>
      <c r="O111" s="240"/>
      <c r="P111" s="240"/>
      <c r="Q111" s="234"/>
      <c r="R111" s="234"/>
      <c r="S111" s="234"/>
    </row>
    <row r="112" spans="1:19" s="229" customFormat="1" x14ac:dyDescent="0.3">
      <c r="A112" s="235"/>
      <c r="H112" s="238"/>
      <c r="I112" s="238"/>
      <c r="J112" s="238"/>
      <c r="K112" s="238"/>
      <c r="L112" s="238"/>
      <c r="M112" s="239"/>
      <c r="N112" s="232"/>
      <c r="O112" s="240"/>
      <c r="P112" s="240"/>
      <c r="Q112" s="234"/>
      <c r="R112" s="234"/>
      <c r="S112" s="234"/>
    </row>
    <row r="113" spans="1:19" s="229" customFormat="1" x14ac:dyDescent="0.3">
      <c r="A113" s="235"/>
      <c r="H113" s="238"/>
      <c r="I113" s="238"/>
      <c r="J113" s="238"/>
      <c r="K113" s="238"/>
      <c r="L113" s="238"/>
      <c r="M113" s="239"/>
      <c r="N113" s="232"/>
      <c r="O113" s="240"/>
      <c r="P113" s="240"/>
      <c r="Q113" s="234"/>
      <c r="R113" s="234"/>
      <c r="S113" s="234"/>
    </row>
    <row r="114" spans="1:19" s="229" customFormat="1" x14ac:dyDescent="0.3">
      <c r="A114" s="235"/>
      <c r="H114" s="238"/>
      <c r="I114" s="238"/>
      <c r="J114" s="238"/>
      <c r="K114" s="238"/>
      <c r="L114" s="238"/>
      <c r="M114" s="239"/>
      <c r="N114" s="232"/>
      <c r="O114" s="240"/>
      <c r="P114" s="240"/>
      <c r="Q114" s="234"/>
      <c r="R114" s="234"/>
      <c r="S114" s="234"/>
    </row>
    <row r="115" spans="1:19" s="229" customFormat="1" x14ac:dyDescent="0.3">
      <c r="A115" s="235"/>
      <c r="H115" s="238"/>
      <c r="I115" s="238"/>
      <c r="J115" s="238"/>
      <c r="K115" s="238"/>
      <c r="L115" s="238"/>
      <c r="M115" s="239"/>
      <c r="N115" s="232"/>
      <c r="O115" s="240"/>
      <c r="P115" s="240"/>
      <c r="Q115" s="234"/>
      <c r="R115" s="234"/>
      <c r="S115" s="234"/>
    </row>
    <row r="116" spans="1:19" s="229" customFormat="1" x14ac:dyDescent="0.3">
      <c r="A116" s="235"/>
      <c r="H116" s="238"/>
      <c r="I116" s="238"/>
      <c r="J116" s="238"/>
      <c r="K116" s="238"/>
      <c r="L116" s="238"/>
      <c r="M116" s="239"/>
      <c r="N116" s="232"/>
      <c r="O116" s="240"/>
      <c r="P116" s="240"/>
      <c r="Q116" s="234"/>
      <c r="R116" s="234"/>
      <c r="S116" s="234"/>
    </row>
    <row r="117" spans="1:19" s="229" customFormat="1" x14ac:dyDescent="0.3">
      <c r="A117" s="235"/>
      <c r="H117" s="238"/>
      <c r="I117" s="238"/>
      <c r="J117" s="238"/>
      <c r="K117" s="238"/>
      <c r="L117" s="238"/>
      <c r="M117" s="239"/>
      <c r="N117" s="232"/>
      <c r="O117" s="240"/>
      <c r="P117" s="240"/>
      <c r="Q117" s="234"/>
      <c r="R117" s="234"/>
      <c r="S117" s="234"/>
    </row>
    <row r="118" spans="1:19" s="229" customFormat="1" x14ac:dyDescent="0.3">
      <c r="A118" s="235"/>
      <c r="H118" s="238"/>
      <c r="I118" s="238"/>
      <c r="J118" s="238"/>
      <c r="K118" s="238"/>
      <c r="L118" s="238"/>
      <c r="M118" s="239"/>
      <c r="N118" s="232"/>
      <c r="O118" s="240"/>
      <c r="P118" s="240"/>
      <c r="Q118" s="234"/>
      <c r="R118" s="234"/>
      <c r="S118" s="234"/>
    </row>
    <row r="119" spans="1:19" s="229" customFormat="1" x14ac:dyDescent="0.3">
      <c r="A119" s="235"/>
      <c r="H119" s="238"/>
      <c r="I119" s="238"/>
      <c r="J119" s="238"/>
      <c r="K119" s="238"/>
      <c r="L119" s="238"/>
      <c r="M119" s="239"/>
      <c r="N119" s="232"/>
      <c r="O119" s="240"/>
      <c r="P119" s="240"/>
      <c r="Q119" s="234"/>
      <c r="R119" s="234"/>
      <c r="S119" s="234"/>
    </row>
    <row r="120" spans="1:19" s="229" customFormat="1" x14ac:dyDescent="0.3">
      <c r="A120" s="235"/>
      <c r="H120" s="238"/>
      <c r="I120" s="238"/>
      <c r="J120" s="238"/>
      <c r="K120" s="238"/>
      <c r="L120" s="238"/>
      <c r="M120" s="239"/>
      <c r="N120" s="232"/>
      <c r="O120" s="240"/>
      <c r="P120" s="240"/>
      <c r="Q120" s="234"/>
      <c r="R120" s="234"/>
      <c r="S120" s="234"/>
    </row>
    <row r="121" spans="1:19" s="229" customFormat="1" x14ac:dyDescent="0.3">
      <c r="A121" s="235"/>
      <c r="H121" s="238"/>
      <c r="I121" s="238"/>
      <c r="J121" s="238"/>
      <c r="K121" s="238"/>
      <c r="L121" s="238"/>
      <c r="M121" s="239"/>
      <c r="N121" s="232"/>
      <c r="O121" s="240"/>
      <c r="P121" s="240"/>
      <c r="Q121" s="234"/>
      <c r="R121" s="234"/>
      <c r="S121" s="234"/>
    </row>
    <row r="122" spans="1:19" s="229" customFormat="1" x14ac:dyDescent="0.3">
      <c r="A122" s="235"/>
      <c r="H122" s="238"/>
      <c r="I122" s="238"/>
      <c r="J122" s="238"/>
      <c r="K122" s="238"/>
      <c r="L122" s="238"/>
      <c r="M122" s="239"/>
      <c r="N122" s="232"/>
      <c r="O122" s="240"/>
      <c r="P122" s="240"/>
      <c r="Q122" s="234"/>
      <c r="R122" s="234"/>
      <c r="S122" s="234"/>
    </row>
    <row r="123" spans="1:19" s="229" customFormat="1" x14ac:dyDescent="0.3">
      <c r="A123" s="235"/>
      <c r="H123" s="238"/>
      <c r="I123" s="238"/>
      <c r="J123" s="238"/>
      <c r="K123" s="238"/>
      <c r="L123" s="238"/>
      <c r="M123" s="239"/>
      <c r="N123" s="232"/>
      <c r="O123" s="240"/>
      <c r="P123" s="240"/>
      <c r="Q123" s="234"/>
      <c r="R123" s="234"/>
      <c r="S123" s="234"/>
    </row>
    <row r="124" spans="1:19" s="229" customFormat="1" x14ac:dyDescent="0.3">
      <c r="A124" s="235"/>
      <c r="H124" s="238"/>
      <c r="I124" s="238"/>
      <c r="J124" s="238"/>
      <c r="K124" s="238"/>
      <c r="L124" s="238"/>
      <c r="M124" s="239"/>
      <c r="N124" s="232"/>
      <c r="O124" s="240"/>
      <c r="P124" s="240"/>
      <c r="Q124" s="234"/>
      <c r="R124" s="234"/>
      <c r="S124" s="234"/>
    </row>
    <row r="125" spans="1:19" s="229" customFormat="1" x14ac:dyDescent="0.3">
      <c r="A125" s="235"/>
      <c r="H125" s="238"/>
      <c r="I125" s="238"/>
      <c r="J125" s="238"/>
      <c r="K125" s="238"/>
      <c r="L125" s="238"/>
      <c r="M125" s="239"/>
      <c r="N125" s="232"/>
      <c r="O125" s="240"/>
      <c r="P125" s="240"/>
      <c r="Q125" s="234"/>
      <c r="R125" s="234"/>
      <c r="S125" s="234"/>
    </row>
    <row r="126" spans="1:19" s="229" customFormat="1" x14ac:dyDescent="0.3">
      <c r="A126" s="235"/>
      <c r="H126" s="238"/>
      <c r="I126" s="238"/>
      <c r="J126" s="238"/>
      <c r="K126" s="238"/>
      <c r="L126" s="238"/>
      <c r="M126" s="239"/>
      <c r="N126" s="232"/>
      <c r="O126" s="240"/>
      <c r="P126" s="240"/>
      <c r="Q126" s="234"/>
      <c r="R126" s="234"/>
      <c r="S126" s="234"/>
    </row>
    <row r="127" spans="1:19" s="229" customFormat="1" x14ac:dyDescent="0.3">
      <c r="A127" s="235"/>
      <c r="H127" s="238"/>
      <c r="I127" s="238"/>
      <c r="J127" s="238"/>
      <c r="K127" s="238"/>
      <c r="L127" s="238"/>
      <c r="M127" s="239"/>
      <c r="N127" s="232"/>
      <c r="O127" s="240"/>
      <c r="P127" s="240"/>
      <c r="Q127" s="234"/>
      <c r="R127" s="234"/>
      <c r="S127" s="234"/>
    </row>
    <row r="128" spans="1:19" s="229" customFormat="1" x14ac:dyDescent="0.3">
      <c r="A128" s="235"/>
      <c r="H128" s="238"/>
      <c r="I128" s="238"/>
      <c r="J128" s="238"/>
      <c r="K128" s="238"/>
      <c r="L128" s="238"/>
      <c r="M128" s="239"/>
      <c r="N128" s="232"/>
      <c r="O128" s="240"/>
      <c r="P128" s="240"/>
      <c r="Q128" s="234"/>
      <c r="R128" s="234"/>
      <c r="S128" s="234"/>
    </row>
    <row r="129" spans="1:19" s="229" customFormat="1" x14ac:dyDescent="0.3">
      <c r="A129" s="235"/>
      <c r="H129" s="238"/>
      <c r="I129" s="238"/>
      <c r="J129" s="238"/>
      <c r="K129" s="238"/>
      <c r="L129" s="238"/>
      <c r="M129" s="239"/>
      <c r="N129" s="232"/>
      <c r="O129" s="240"/>
      <c r="P129" s="240"/>
      <c r="Q129" s="234"/>
      <c r="R129" s="234"/>
      <c r="S129" s="234"/>
    </row>
    <row r="130" spans="1:19" s="229" customFormat="1" x14ac:dyDescent="0.3">
      <c r="A130" s="235"/>
      <c r="H130" s="238"/>
      <c r="I130" s="238"/>
      <c r="J130" s="238"/>
      <c r="K130" s="238"/>
      <c r="L130" s="238"/>
      <c r="M130" s="239"/>
      <c r="N130" s="232"/>
      <c r="O130" s="240"/>
      <c r="P130" s="240"/>
      <c r="Q130" s="234"/>
      <c r="R130" s="234"/>
      <c r="S130" s="234"/>
    </row>
    <row r="131" spans="1:19" s="229" customFormat="1" x14ac:dyDescent="0.3">
      <c r="A131" s="235"/>
      <c r="H131" s="238"/>
      <c r="I131" s="238"/>
      <c r="J131" s="238"/>
      <c r="K131" s="238"/>
      <c r="L131" s="238"/>
      <c r="M131" s="239"/>
      <c r="N131" s="232"/>
      <c r="O131" s="240"/>
      <c r="P131" s="240"/>
      <c r="Q131" s="234"/>
      <c r="R131" s="234"/>
      <c r="S131" s="234"/>
    </row>
    <row r="132" spans="1:19" s="229" customFormat="1" x14ac:dyDescent="0.3">
      <c r="A132" s="235"/>
      <c r="H132" s="238"/>
      <c r="I132" s="238"/>
      <c r="J132" s="238"/>
      <c r="K132" s="238"/>
      <c r="L132" s="238"/>
      <c r="M132" s="239"/>
      <c r="N132" s="232"/>
      <c r="O132" s="240"/>
      <c r="P132" s="240"/>
      <c r="Q132" s="234"/>
      <c r="R132" s="234"/>
      <c r="S132" s="234"/>
    </row>
    <row r="133" spans="1:19" s="229" customFormat="1" x14ac:dyDescent="0.3">
      <c r="A133" s="235"/>
      <c r="H133" s="238"/>
      <c r="I133" s="238"/>
      <c r="J133" s="238"/>
      <c r="K133" s="238"/>
      <c r="L133" s="238"/>
      <c r="M133" s="239"/>
      <c r="N133" s="232"/>
      <c r="O133" s="240"/>
      <c r="P133" s="240"/>
      <c r="Q133" s="234"/>
      <c r="R133" s="234"/>
      <c r="S133" s="234"/>
    </row>
    <row r="134" spans="1:19" s="229" customFormat="1" x14ac:dyDescent="0.3">
      <c r="A134" s="235"/>
      <c r="H134" s="238"/>
      <c r="I134" s="238"/>
      <c r="J134" s="238"/>
      <c r="K134" s="238"/>
      <c r="L134" s="238"/>
      <c r="M134" s="239"/>
      <c r="N134" s="232"/>
      <c r="O134" s="240"/>
      <c r="P134" s="240"/>
      <c r="Q134" s="234"/>
      <c r="R134" s="234"/>
      <c r="S134" s="234"/>
    </row>
    <row r="135" spans="1:19" s="229" customFormat="1" x14ac:dyDescent="0.3">
      <c r="A135" s="235"/>
      <c r="H135" s="238"/>
      <c r="I135" s="238"/>
      <c r="J135" s="238"/>
      <c r="K135" s="238"/>
      <c r="L135" s="238"/>
      <c r="M135" s="239"/>
      <c r="N135" s="232"/>
      <c r="O135" s="240"/>
      <c r="P135" s="240"/>
      <c r="Q135" s="234"/>
      <c r="R135" s="234"/>
      <c r="S135" s="234"/>
    </row>
    <row r="136" spans="1:19" s="229" customFormat="1" x14ac:dyDescent="0.3">
      <c r="A136" s="235"/>
      <c r="H136" s="238"/>
      <c r="I136" s="238"/>
      <c r="J136" s="238"/>
      <c r="K136" s="238"/>
      <c r="L136" s="238"/>
      <c r="M136" s="239"/>
      <c r="N136" s="232"/>
      <c r="O136" s="240"/>
      <c r="P136" s="240"/>
      <c r="Q136" s="234"/>
      <c r="R136" s="234"/>
      <c r="S136" s="234"/>
    </row>
    <row r="137" spans="1:19" s="229" customFormat="1" x14ac:dyDescent="0.3">
      <c r="A137" s="235"/>
      <c r="H137" s="238"/>
      <c r="I137" s="238"/>
      <c r="J137" s="238"/>
      <c r="K137" s="238"/>
      <c r="L137" s="238"/>
      <c r="M137" s="239"/>
      <c r="N137" s="232"/>
      <c r="O137" s="240"/>
      <c r="P137" s="240"/>
      <c r="Q137" s="234"/>
      <c r="R137" s="234"/>
      <c r="S137" s="234"/>
    </row>
    <row r="138" spans="1:19" s="229" customFormat="1" x14ac:dyDescent="0.3">
      <c r="A138" s="235"/>
      <c r="H138" s="238"/>
      <c r="I138" s="238"/>
      <c r="J138" s="238"/>
      <c r="K138" s="238"/>
      <c r="L138" s="238"/>
      <c r="M138" s="239"/>
      <c r="N138" s="232"/>
      <c r="O138" s="240"/>
      <c r="P138" s="240"/>
      <c r="Q138" s="234"/>
      <c r="R138" s="234"/>
      <c r="S138" s="234"/>
    </row>
    <row r="139" spans="1:19" s="229" customFormat="1" x14ac:dyDescent="0.3">
      <c r="A139" s="235"/>
      <c r="H139" s="238"/>
      <c r="I139" s="238"/>
      <c r="J139" s="238"/>
      <c r="K139" s="238"/>
      <c r="L139" s="238"/>
      <c r="M139" s="239"/>
      <c r="N139" s="232"/>
      <c r="O139" s="240"/>
      <c r="P139" s="240"/>
      <c r="Q139" s="234"/>
      <c r="R139" s="234"/>
      <c r="S139" s="234"/>
    </row>
    <row r="140" spans="1:19" s="229" customFormat="1" x14ac:dyDescent="0.3">
      <c r="A140" s="235"/>
      <c r="H140" s="238"/>
      <c r="I140" s="238"/>
      <c r="J140" s="238"/>
      <c r="K140" s="238"/>
      <c r="L140" s="238"/>
      <c r="M140" s="239"/>
      <c r="N140" s="232"/>
      <c r="O140" s="240"/>
      <c r="P140" s="240"/>
      <c r="Q140" s="234"/>
      <c r="R140" s="234"/>
      <c r="S140" s="234"/>
    </row>
    <row r="141" spans="1:19" s="229" customFormat="1" x14ac:dyDescent="0.3">
      <c r="A141" s="235"/>
      <c r="H141" s="238"/>
      <c r="I141" s="238"/>
      <c r="J141" s="238"/>
      <c r="K141" s="238"/>
      <c r="L141" s="238"/>
      <c r="M141" s="239"/>
      <c r="N141" s="232"/>
      <c r="O141" s="240"/>
      <c r="P141" s="240"/>
      <c r="Q141" s="234"/>
      <c r="R141" s="234"/>
      <c r="S141" s="234"/>
    </row>
    <row r="142" spans="1:19" s="229" customFormat="1" x14ac:dyDescent="0.3">
      <c r="A142" s="235"/>
      <c r="H142" s="238"/>
      <c r="I142" s="238"/>
      <c r="J142" s="238"/>
      <c r="K142" s="238"/>
      <c r="L142" s="238"/>
      <c r="M142" s="239"/>
      <c r="N142" s="232"/>
      <c r="O142" s="240"/>
      <c r="P142" s="240"/>
      <c r="Q142" s="234"/>
      <c r="R142" s="234"/>
      <c r="S142" s="234"/>
    </row>
    <row r="143" spans="1:19" s="229" customFormat="1" x14ac:dyDescent="0.3">
      <c r="A143" s="235"/>
      <c r="H143" s="238"/>
      <c r="I143" s="238"/>
      <c r="J143" s="238"/>
      <c r="K143" s="238"/>
      <c r="L143" s="238"/>
      <c r="M143" s="239"/>
      <c r="N143" s="232"/>
      <c r="O143" s="240"/>
      <c r="P143" s="240"/>
      <c r="Q143" s="234"/>
      <c r="R143" s="234"/>
      <c r="S143" s="234"/>
    </row>
    <row r="144" spans="1:19" s="229" customFormat="1" x14ac:dyDescent="0.3">
      <c r="A144" s="235"/>
      <c r="H144" s="238"/>
      <c r="I144" s="238"/>
      <c r="J144" s="238"/>
      <c r="K144" s="238"/>
      <c r="L144" s="238"/>
      <c r="M144" s="239"/>
      <c r="N144" s="232"/>
      <c r="O144" s="240"/>
      <c r="P144" s="240"/>
      <c r="Q144" s="234"/>
      <c r="R144" s="234"/>
      <c r="S144" s="234"/>
    </row>
    <row r="145" spans="1:19" s="229" customFormat="1" x14ac:dyDescent="0.3">
      <c r="A145" s="235"/>
      <c r="H145" s="238"/>
      <c r="I145" s="238"/>
      <c r="J145" s="238"/>
      <c r="K145" s="238"/>
      <c r="L145" s="238"/>
      <c r="M145" s="239"/>
      <c r="N145" s="232"/>
      <c r="O145" s="240"/>
      <c r="P145" s="240"/>
      <c r="Q145" s="234"/>
      <c r="R145" s="234"/>
      <c r="S145" s="234"/>
    </row>
    <row r="146" spans="1:19" s="229" customFormat="1" x14ac:dyDescent="0.3">
      <c r="A146" s="235"/>
      <c r="H146" s="238"/>
      <c r="I146" s="238"/>
      <c r="J146" s="238"/>
      <c r="K146" s="238"/>
      <c r="L146" s="238"/>
      <c r="M146" s="239"/>
      <c r="N146" s="232"/>
      <c r="O146" s="240"/>
      <c r="P146" s="240"/>
      <c r="Q146" s="234"/>
      <c r="R146" s="234"/>
      <c r="S146" s="234"/>
    </row>
    <row r="147" spans="1:19" s="229" customFormat="1" x14ac:dyDescent="0.3">
      <c r="A147" s="235"/>
      <c r="H147" s="238"/>
      <c r="I147" s="238"/>
      <c r="J147" s="238"/>
      <c r="K147" s="238"/>
      <c r="L147" s="238"/>
      <c r="M147" s="239"/>
      <c r="N147" s="232"/>
      <c r="O147" s="240"/>
      <c r="P147" s="240"/>
      <c r="Q147" s="234"/>
      <c r="R147" s="234"/>
      <c r="S147" s="234"/>
    </row>
    <row r="148" spans="1:19" s="229" customFormat="1" x14ac:dyDescent="0.3">
      <c r="A148" s="235"/>
      <c r="H148" s="238"/>
      <c r="I148" s="238"/>
      <c r="J148" s="238"/>
      <c r="K148" s="238"/>
      <c r="L148" s="238"/>
      <c r="M148" s="239"/>
      <c r="N148" s="232"/>
      <c r="O148" s="240"/>
      <c r="P148" s="240"/>
      <c r="Q148" s="234"/>
      <c r="R148" s="234"/>
      <c r="S148" s="234"/>
    </row>
    <row r="149" spans="1:19" s="229" customFormat="1" x14ac:dyDescent="0.3">
      <c r="A149" s="235"/>
      <c r="H149" s="238"/>
      <c r="I149" s="238"/>
      <c r="J149" s="238"/>
      <c r="K149" s="238"/>
      <c r="L149" s="238"/>
      <c r="M149" s="239"/>
      <c r="N149" s="232"/>
      <c r="O149" s="240"/>
      <c r="P149" s="240"/>
      <c r="Q149" s="234"/>
      <c r="R149" s="234"/>
      <c r="S149" s="234"/>
    </row>
    <row r="150" spans="1:19" s="229" customFormat="1" x14ac:dyDescent="0.3">
      <c r="A150" s="235"/>
      <c r="H150" s="238"/>
      <c r="I150" s="238"/>
      <c r="J150" s="238"/>
      <c r="K150" s="238"/>
      <c r="L150" s="238"/>
      <c r="M150" s="239"/>
      <c r="N150" s="232"/>
      <c r="O150" s="240"/>
      <c r="P150" s="240"/>
      <c r="Q150" s="234"/>
      <c r="R150" s="234"/>
      <c r="S150" s="234"/>
    </row>
    <row r="151" spans="1:19" s="229" customFormat="1" x14ac:dyDescent="0.3">
      <c r="A151" s="235"/>
      <c r="H151" s="238"/>
      <c r="I151" s="238"/>
      <c r="J151" s="238"/>
      <c r="K151" s="238"/>
      <c r="L151" s="238"/>
      <c r="M151" s="239"/>
      <c r="N151" s="232"/>
      <c r="O151" s="240"/>
      <c r="P151" s="240"/>
      <c r="Q151" s="234"/>
      <c r="R151" s="234"/>
      <c r="S151" s="234"/>
    </row>
    <row r="152" spans="1:19" s="229" customFormat="1" x14ac:dyDescent="0.3">
      <c r="A152" s="235"/>
      <c r="H152" s="238"/>
      <c r="I152" s="238"/>
      <c r="J152" s="238"/>
      <c r="K152" s="238"/>
      <c r="L152" s="238"/>
      <c r="M152" s="239"/>
      <c r="N152" s="232"/>
      <c r="O152" s="240"/>
      <c r="P152" s="240"/>
      <c r="Q152" s="234"/>
      <c r="R152" s="234"/>
      <c r="S152" s="234"/>
    </row>
    <row r="153" spans="1:19" s="229" customFormat="1" x14ac:dyDescent="0.3">
      <c r="A153" s="235"/>
      <c r="H153" s="238"/>
      <c r="I153" s="238"/>
      <c r="J153" s="238"/>
      <c r="K153" s="238"/>
      <c r="L153" s="238"/>
      <c r="M153" s="239"/>
      <c r="N153" s="232"/>
      <c r="O153" s="240"/>
      <c r="P153" s="240"/>
      <c r="Q153" s="234"/>
      <c r="R153" s="234"/>
      <c r="S153" s="234"/>
    </row>
    <row r="154" spans="1:19" s="229" customFormat="1" x14ac:dyDescent="0.3">
      <c r="A154" s="235"/>
      <c r="H154" s="238"/>
      <c r="I154" s="238"/>
      <c r="J154" s="238"/>
      <c r="K154" s="238"/>
      <c r="L154" s="238"/>
      <c r="M154" s="239"/>
      <c r="N154" s="232"/>
      <c r="O154" s="240"/>
      <c r="P154" s="240"/>
      <c r="Q154" s="234"/>
      <c r="R154" s="234"/>
      <c r="S154" s="234"/>
    </row>
    <row r="155" spans="1:19" s="229" customFormat="1" x14ac:dyDescent="0.3">
      <c r="A155" s="235"/>
      <c r="H155" s="238"/>
      <c r="I155" s="238"/>
      <c r="J155" s="238"/>
      <c r="K155" s="238"/>
      <c r="L155" s="238"/>
      <c r="M155" s="239"/>
      <c r="N155" s="232"/>
      <c r="O155" s="240"/>
      <c r="P155" s="240"/>
      <c r="Q155" s="234"/>
      <c r="R155" s="234"/>
      <c r="S155" s="234"/>
    </row>
    <row r="156" spans="1:19" s="229" customFormat="1" x14ac:dyDescent="0.3">
      <c r="A156" s="235"/>
      <c r="H156" s="238"/>
      <c r="I156" s="238"/>
      <c r="J156" s="238"/>
      <c r="K156" s="238"/>
      <c r="L156" s="238"/>
      <c r="M156" s="239"/>
      <c r="N156" s="232"/>
      <c r="O156" s="240"/>
      <c r="P156" s="240"/>
      <c r="Q156" s="234"/>
      <c r="R156" s="234"/>
      <c r="S156" s="234"/>
    </row>
    <row r="157" spans="1:19" s="229" customFormat="1" x14ac:dyDescent="0.3">
      <c r="A157" s="235"/>
      <c r="H157" s="238"/>
      <c r="I157" s="238"/>
      <c r="J157" s="238"/>
      <c r="K157" s="238"/>
      <c r="L157" s="238"/>
      <c r="M157" s="239"/>
      <c r="N157" s="232"/>
      <c r="O157" s="240"/>
      <c r="P157" s="240"/>
      <c r="Q157" s="234"/>
      <c r="R157" s="234"/>
      <c r="S157" s="234"/>
    </row>
    <row r="158" spans="1:19" s="229" customFormat="1" x14ac:dyDescent="0.3">
      <c r="A158" s="235"/>
      <c r="H158" s="238"/>
      <c r="I158" s="238"/>
      <c r="J158" s="238"/>
      <c r="K158" s="238"/>
      <c r="L158" s="238"/>
      <c r="M158" s="239"/>
      <c r="N158" s="232"/>
      <c r="O158" s="240"/>
      <c r="P158" s="240"/>
      <c r="Q158" s="234"/>
      <c r="R158" s="234"/>
      <c r="S158" s="234"/>
    </row>
    <row r="159" spans="1:19" s="229" customFormat="1" x14ac:dyDescent="0.3">
      <c r="A159" s="235"/>
      <c r="H159" s="238"/>
      <c r="I159" s="238"/>
      <c r="J159" s="238"/>
      <c r="K159" s="238"/>
      <c r="L159" s="238"/>
      <c r="M159" s="239"/>
      <c r="N159" s="232"/>
      <c r="O159" s="240"/>
      <c r="P159" s="240"/>
      <c r="Q159" s="234"/>
      <c r="R159" s="234"/>
      <c r="S159" s="234"/>
    </row>
    <row r="160" spans="1:19" s="229" customFormat="1" x14ac:dyDescent="0.3">
      <c r="A160" s="235"/>
      <c r="H160" s="238"/>
      <c r="I160" s="238"/>
      <c r="J160" s="238"/>
      <c r="K160" s="238"/>
      <c r="L160" s="238"/>
      <c r="M160" s="239"/>
      <c r="N160" s="232"/>
      <c r="O160" s="240"/>
      <c r="P160" s="240"/>
      <c r="Q160" s="234"/>
      <c r="R160" s="234"/>
      <c r="S160" s="234"/>
    </row>
    <row r="161" spans="1:23" s="229" customFormat="1" x14ac:dyDescent="0.3">
      <c r="A161" s="235"/>
      <c r="H161" s="238"/>
      <c r="I161" s="238"/>
      <c r="J161" s="238"/>
      <c r="K161" s="238"/>
      <c r="L161" s="238"/>
      <c r="M161" s="239"/>
      <c r="N161" s="232"/>
      <c r="O161" s="240"/>
      <c r="P161" s="240"/>
      <c r="Q161" s="234"/>
      <c r="R161" s="234"/>
      <c r="S161" s="234"/>
    </row>
    <row r="162" spans="1:23" s="229" customFormat="1" x14ac:dyDescent="0.3">
      <c r="A162" s="235"/>
      <c r="H162" s="238"/>
      <c r="I162" s="238"/>
      <c r="J162" s="238"/>
      <c r="K162" s="238"/>
      <c r="L162" s="238"/>
      <c r="M162" s="239"/>
      <c r="N162" s="232"/>
      <c r="O162" s="240"/>
      <c r="P162" s="240"/>
      <c r="Q162" s="234"/>
      <c r="R162" s="234"/>
      <c r="S162" s="234"/>
    </row>
    <row r="163" spans="1:23" s="229" customFormat="1" x14ac:dyDescent="0.3">
      <c r="A163" s="235"/>
      <c r="H163" s="238"/>
      <c r="I163" s="238"/>
      <c r="J163" s="238"/>
      <c r="K163" s="238"/>
      <c r="L163" s="238"/>
      <c r="M163" s="239"/>
      <c r="N163" s="232"/>
      <c r="O163" s="240"/>
      <c r="P163" s="240"/>
      <c r="Q163" s="234"/>
      <c r="R163" s="234"/>
      <c r="S163" s="234"/>
    </row>
    <row r="164" spans="1:23" s="229" customFormat="1" x14ac:dyDescent="0.3">
      <c r="A164" s="235"/>
      <c r="H164" s="238"/>
      <c r="I164" s="238"/>
      <c r="J164" s="238"/>
      <c r="K164" s="238"/>
      <c r="L164" s="238"/>
      <c r="M164" s="239"/>
      <c r="N164" s="232"/>
      <c r="O164" s="240"/>
      <c r="P164" s="240"/>
      <c r="Q164" s="234"/>
      <c r="R164" s="234"/>
      <c r="S164" s="234"/>
    </row>
    <row r="165" spans="1:23" s="229" customFormat="1" x14ac:dyDescent="0.3">
      <c r="A165" s="235"/>
      <c r="H165" s="238"/>
      <c r="I165" s="238"/>
      <c r="J165" s="238"/>
      <c r="K165" s="238"/>
      <c r="L165" s="238"/>
      <c r="M165" s="239"/>
      <c r="N165" s="232"/>
      <c r="O165" s="240"/>
      <c r="P165" s="240"/>
      <c r="Q165" s="234"/>
      <c r="R165" s="234"/>
      <c r="S165" s="234"/>
    </row>
    <row r="166" spans="1:23" s="229" customFormat="1" x14ac:dyDescent="0.3">
      <c r="A166" s="235"/>
      <c r="H166" s="238"/>
      <c r="I166" s="238"/>
      <c r="J166" s="238"/>
      <c r="K166" s="238"/>
      <c r="L166" s="238"/>
      <c r="M166" s="239"/>
      <c r="N166" s="232"/>
      <c r="O166" s="240"/>
      <c r="P166" s="240"/>
      <c r="Q166" s="234"/>
      <c r="R166" s="234"/>
      <c r="S166" s="234"/>
    </row>
    <row r="167" spans="1:23" s="229" customFormat="1" x14ac:dyDescent="0.3">
      <c r="A167" s="235"/>
      <c r="H167" s="238"/>
      <c r="I167" s="238"/>
      <c r="J167" s="238"/>
      <c r="K167" s="238"/>
      <c r="L167" s="238"/>
      <c r="M167" s="239"/>
      <c r="N167" s="232"/>
      <c r="O167" s="240"/>
      <c r="P167" s="240"/>
      <c r="Q167" s="234"/>
      <c r="R167" s="234"/>
      <c r="S167" s="234"/>
    </row>
    <row r="168" spans="1:23" s="229" customFormat="1" x14ac:dyDescent="0.3">
      <c r="A168" s="235"/>
      <c r="H168" s="238"/>
      <c r="I168" s="238"/>
      <c r="J168" s="238"/>
      <c r="K168" s="238"/>
      <c r="L168" s="238"/>
      <c r="M168" s="239"/>
      <c r="N168" s="232"/>
      <c r="O168" s="240"/>
      <c r="P168" s="240"/>
      <c r="Q168" s="234"/>
      <c r="R168" s="234"/>
      <c r="S168" s="234"/>
    </row>
    <row r="169" spans="1:23" s="229" customFormat="1" x14ac:dyDescent="0.3">
      <c r="A169" s="235"/>
      <c r="H169" s="238"/>
      <c r="I169" s="238"/>
      <c r="J169" s="238"/>
      <c r="K169" s="238"/>
      <c r="L169" s="238"/>
      <c r="M169" s="239"/>
      <c r="N169" s="232"/>
      <c r="O169" s="240"/>
      <c r="P169" s="240"/>
      <c r="Q169" s="234"/>
      <c r="R169" s="234"/>
      <c r="S169" s="234"/>
    </row>
    <row r="170" spans="1:23" s="229" customFormat="1" x14ac:dyDescent="0.3">
      <c r="A170" s="235"/>
      <c r="H170" s="238"/>
      <c r="I170" s="238"/>
      <c r="J170" s="238"/>
      <c r="K170" s="238"/>
      <c r="L170" s="238"/>
      <c r="M170" s="239"/>
      <c r="N170" s="232"/>
      <c r="O170" s="240"/>
      <c r="P170" s="240"/>
      <c r="Q170" s="234"/>
      <c r="R170" s="234"/>
      <c r="S170" s="234"/>
    </row>
    <row r="171" spans="1:23" s="229" customFormat="1" x14ac:dyDescent="0.3">
      <c r="A171" s="235"/>
      <c r="H171" s="238"/>
      <c r="I171" s="238"/>
      <c r="J171" s="238"/>
      <c r="K171" s="238"/>
      <c r="L171" s="238"/>
      <c r="M171" s="239"/>
      <c r="N171" s="232"/>
      <c r="O171" s="240"/>
      <c r="P171" s="240"/>
      <c r="Q171" s="234"/>
      <c r="R171" s="234"/>
      <c r="S171" s="234"/>
    </row>
    <row r="172" spans="1:23" s="229" customFormat="1" x14ac:dyDescent="0.3">
      <c r="A172" s="242"/>
      <c r="B172" s="148"/>
      <c r="C172" s="243"/>
      <c r="D172" s="243"/>
      <c r="E172" s="243"/>
      <c r="F172" s="243"/>
      <c r="G172" s="243"/>
      <c r="H172" s="244"/>
      <c r="I172" s="244"/>
      <c r="J172" s="244"/>
      <c r="K172" s="244"/>
      <c r="L172" s="244"/>
      <c r="M172" s="245"/>
      <c r="N172" s="246"/>
      <c r="O172" s="247"/>
      <c r="P172" s="247"/>
      <c r="Q172" s="248"/>
      <c r="R172" s="248"/>
      <c r="S172" s="248"/>
      <c r="T172" s="148"/>
      <c r="U172" s="148"/>
      <c r="V172" s="148"/>
      <c r="W172"/>
    </row>
    <row r="173" spans="1:23" x14ac:dyDescent="0.3">
      <c r="A173" s="242"/>
      <c r="C173" s="243"/>
      <c r="D173" s="243"/>
      <c r="E173" s="243"/>
      <c r="F173" s="243"/>
      <c r="G173" s="243"/>
      <c r="H173" s="244"/>
      <c r="I173" s="244"/>
      <c r="J173" s="244"/>
      <c r="K173" s="244"/>
      <c r="L173" s="244"/>
      <c r="M173" s="245"/>
      <c r="N173" s="246"/>
    </row>
    <row r="174" spans="1:23" x14ac:dyDescent="0.3">
      <c r="A174" s="242"/>
      <c r="C174" s="243"/>
      <c r="D174" s="243"/>
      <c r="E174" s="243"/>
      <c r="F174" s="243"/>
      <c r="G174" s="243"/>
      <c r="H174" s="244"/>
      <c r="I174" s="244"/>
      <c r="J174" s="244"/>
      <c r="K174" s="244"/>
      <c r="L174" s="244"/>
      <c r="M174" s="245"/>
      <c r="N174" s="246"/>
    </row>
    <row r="175" spans="1:23" x14ac:dyDescent="0.3">
      <c r="A175" s="242"/>
      <c r="C175" s="243"/>
      <c r="D175" s="243"/>
      <c r="E175" s="243"/>
      <c r="F175" s="243"/>
      <c r="G175" s="243"/>
      <c r="H175" s="244"/>
      <c r="I175" s="244"/>
      <c r="J175" s="244"/>
      <c r="K175" s="244"/>
      <c r="L175" s="244"/>
      <c r="M175" s="245"/>
      <c r="N175" s="246"/>
    </row>
    <row r="176" spans="1:23" x14ac:dyDescent="0.3">
      <c r="A176" s="242"/>
      <c r="C176" s="243"/>
      <c r="D176" s="243"/>
      <c r="E176" s="243"/>
      <c r="F176" s="243"/>
      <c r="G176" s="243"/>
      <c r="H176" s="244"/>
      <c r="I176" s="244"/>
      <c r="J176" s="244"/>
      <c r="K176" s="244"/>
      <c r="L176" s="244"/>
      <c r="M176" s="245"/>
      <c r="N176" s="246"/>
    </row>
    <row r="177" spans="1:14" x14ac:dyDescent="0.3">
      <c r="A177" s="242"/>
      <c r="C177" s="243"/>
      <c r="D177" s="243"/>
      <c r="E177" s="243"/>
      <c r="F177" s="243"/>
      <c r="G177" s="243"/>
      <c r="H177" s="244"/>
      <c r="I177" s="244"/>
      <c r="J177" s="244"/>
      <c r="K177" s="244"/>
      <c r="L177" s="244"/>
      <c r="M177" s="245"/>
      <c r="N177" s="246"/>
    </row>
    <row r="178" spans="1:14" x14ac:dyDescent="0.3">
      <c r="A178" s="242"/>
      <c r="C178" s="243"/>
      <c r="D178" s="243"/>
      <c r="E178" s="243"/>
      <c r="F178" s="243"/>
      <c r="G178" s="243"/>
      <c r="H178" s="244"/>
      <c r="I178" s="244"/>
      <c r="J178" s="244"/>
      <c r="K178" s="244"/>
      <c r="L178" s="244"/>
      <c r="M178" s="245"/>
      <c r="N178" s="246"/>
    </row>
    <row r="179" spans="1:14" x14ac:dyDescent="0.3">
      <c r="A179" s="242"/>
      <c r="C179" s="243"/>
      <c r="D179" s="243"/>
      <c r="E179" s="243"/>
      <c r="F179" s="243"/>
      <c r="G179" s="243"/>
      <c r="H179" s="244"/>
      <c r="I179" s="244"/>
      <c r="J179" s="244"/>
      <c r="K179" s="244"/>
      <c r="L179" s="244"/>
      <c r="M179" s="245"/>
      <c r="N179" s="246"/>
    </row>
    <row r="180" spans="1:14" x14ac:dyDescent="0.3">
      <c r="A180" s="242"/>
      <c r="C180" s="243"/>
      <c r="D180" s="243"/>
      <c r="E180" s="243"/>
      <c r="F180" s="243"/>
      <c r="G180" s="243"/>
      <c r="H180" s="244"/>
      <c r="I180" s="244"/>
      <c r="J180" s="244"/>
      <c r="K180" s="244"/>
      <c r="L180" s="244"/>
      <c r="M180" s="245"/>
      <c r="N180" s="246"/>
    </row>
    <row r="181" spans="1:14" x14ac:dyDescent="0.3">
      <c r="A181" s="242"/>
      <c r="C181" s="243"/>
      <c r="D181" s="243"/>
      <c r="E181" s="243"/>
      <c r="F181" s="243"/>
      <c r="G181" s="243"/>
      <c r="H181" s="244"/>
      <c r="I181" s="244"/>
      <c r="J181" s="244"/>
      <c r="K181" s="244"/>
      <c r="L181" s="244"/>
      <c r="M181" s="245"/>
      <c r="N181" s="246"/>
    </row>
    <row r="182" spans="1:14" x14ac:dyDescent="0.3">
      <c r="A182" s="242"/>
      <c r="C182" s="243"/>
      <c r="D182" s="243"/>
      <c r="E182" s="243"/>
      <c r="F182" s="243"/>
      <c r="G182" s="243"/>
      <c r="H182" s="244"/>
      <c r="I182" s="244"/>
      <c r="J182" s="244"/>
      <c r="K182" s="244"/>
      <c r="L182" s="244"/>
      <c r="M182" s="245"/>
      <c r="N182" s="246"/>
    </row>
    <row r="183" spans="1:14" x14ac:dyDescent="0.3">
      <c r="A183" s="242"/>
      <c r="C183" s="243"/>
      <c r="D183" s="243"/>
      <c r="E183" s="243"/>
      <c r="F183" s="243"/>
      <c r="G183" s="243"/>
      <c r="H183" s="244"/>
      <c r="I183" s="244"/>
      <c r="J183" s="244"/>
      <c r="K183" s="244"/>
      <c r="L183" s="244"/>
      <c r="M183" s="245"/>
      <c r="N183" s="246"/>
    </row>
    <row r="184" spans="1:14" x14ac:dyDescent="0.3">
      <c r="A184" s="242"/>
      <c r="C184" s="243"/>
      <c r="D184" s="243"/>
      <c r="E184" s="243"/>
      <c r="F184" s="243"/>
      <c r="G184" s="243"/>
      <c r="H184" s="244"/>
      <c r="I184" s="244"/>
      <c r="J184" s="244"/>
      <c r="K184" s="244"/>
      <c r="L184" s="244"/>
      <c r="M184" s="245"/>
      <c r="N184" s="246"/>
    </row>
    <row r="185" spans="1:14" x14ac:dyDescent="0.3">
      <c r="A185" s="242"/>
      <c r="C185" s="243"/>
      <c r="D185" s="243"/>
      <c r="E185" s="243"/>
      <c r="F185" s="243"/>
      <c r="G185" s="243"/>
      <c r="H185" s="244"/>
      <c r="I185" s="244"/>
      <c r="J185" s="244"/>
      <c r="K185" s="244"/>
      <c r="L185" s="244"/>
      <c r="M185" s="245"/>
      <c r="N185" s="246"/>
    </row>
    <row r="186" spans="1:14" x14ac:dyDescent="0.3">
      <c r="A186" s="242"/>
      <c r="C186" s="243"/>
      <c r="D186" s="243"/>
      <c r="E186" s="243"/>
      <c r="F186" s="243"/>
      <c r="G186" s="243"/>
      <c r="H186" s="244"/>
      <c r="I186" s="244"/>
      <c r="J186" s="244"/>
      <c r="K186" s="244"/>
      <c r="L186" s="244"/>
      <c r="M186" s="245"/>
      <c r="N186" s="246"/>
    </row>
    <row r="187" spans="1:14" x14ac:dyDescent="0.3">
      <c r="A187" s="242"/>
      <c r="C187" s="243"/>
      <c r="D187" s="243"/>
      <c r="E187" s="243"/>
      <c r="F187" s="243"/>
      <c r="G187" s="243"/>
      <c r="H187" s="244"/>
      <c r="I187" s="244"/>
      <c r="J187" s="244"/>
      <c r="K187" s="244"/>
      <c r="L187" s="244"/>
      <c r="M187" s="245"/>
      <c r="N187" s="246"/>
    </row>
    <row r="188" spans="1:14" x14ac:dyDescent="0.3">
      <c r="A188" s="242"/>
      <c r="C188" s="243"/>
      <c r="D188" s="243"/>
      <c r="E188" s="243"/>
      <c r="F188" s="243"/>
      <c r="G188" s="243"/>
      <c r="H188" s="244"/>
      <c r="I188" s="244"/>
      <c r="J188" s="244"/>
      <c r="K188" s="244"/>
      <c r="L188" s="244"/>
      <c r="M188" s="245"/>
      <c r="N188" s="246"/>
    </row>
    <row r="189" spans="1:14" x14ac:dyDescent="0.3">
      <c r="A189" s="242"/>
      <c r="C189" s="243"/>
      <c r="D189" s="243"/>
      <c r="E189" s="243"/>
      <c r="F189" s="243"/>
      <c r="G189" s="243"/>
      <c r="H189" s="244"/>
      <c r="I189" s="244"/>
      <c r="J189" s="244"/>
      <c r="K189" s="244"/>
      <c r="L189" s="244"/>
      <c r="M189" s="245"/>
      <c r="N189" s="246"/>
    </row>
    <row r="190" spans="1:14" x14ac:dyDescent="0.3">
      <c r="A190" s="242"/>
      <c r="C190" s="243"/>
      <c r="D190" s="243"/>
      <c r="E190" s="243"/>
      <c r="F190" s="243"/>
      <c r="G190" s="243"/>
      <c r="H190" s="244"/>
      <c r="I190" s="244"/>
      <c r="J190" s="244"/>
      <c r="K190" s="244"/>
      <c r="L190" s="244"/>
      <c r="M190" s="245"/>
      <c r="N190" s="246"/>
    </row>
    <row r="191" spans="1:14" x14ac:dyDescent="0.3">
      <c r="A191" s="242"/>
      <c r="C191" s="243"/>
      <c r="D191" s="243"/>
      <c r="E191" s="243"/>
      <c r="F191" s="243"/>
      <c r="G191" s="243"/>
      <c r="H191" s="244"/>
      <c r="I191" s="244"/>
      <c r="J191" s="244"/>
      <c r="K191" s="244"/>
      <c r="L191" s="244"/>
      <c r="M191" s="245"/>
      <c r="N191" s="246"/>
    </row>
    <row r="192" spans="1:14" x14ac:dyDescent="0.3">
      <c r="A192" s="242"/>
      <c r="C192" s="243"/>
      <c r="D192" s="243"/>
      <c r="E192" s="243"/>
      <c r="F192" s="243"/>
      <c r="G192" s="243"/>
      <c r="H192" s="244"/>
      <c r="I192" s="244"/>
      <c r="J192" s="244"/>
      <c r="K192" s="244"/>
      <c r="L192" s="244"/>
      <c r="M192" s="245"/>
      <c r="N192" s="246"/>
    </row>
    <row r="193" spans="1:14" x14ac:dyDescent="0.3">
      <c r="A193" s="242"/>
      <c r="C193" s="243"/>
      <c r="D193" s="243"/>
      <c r="E193" s="243"/>
      <c r="F193" s="243"/>
      <c r="G193" s="243"/>
      <c r="H193" s="244"/>
      <c r="I193" s="244"/>
      <c r="J193" s="244"/>
      <c r="K193" s="244"/>
      <c r="L193" s="244"/>
      <c r="M193" s="245"/>
      <c r="N193" s="246"/>
    </row>
    <row r="194" spans="1:14" x14ac:dyDescent="0.3">
      <c r="A194" s="242"/>
      <c r="C194" s="243"/>
      <c r="D194" s="243"/>
      <c r="E194" s="243"/>
      <c r="F194" s="243"/>
      <c r="G194" s="243"/>
      <c r="H194" s="244"/>
      <c r="I194" s="244"/>
      <c r="J194" s="244"/>
      <c r="K194" s="244"/>
      <c r="L194" s="244"/>
      <c r="M194" s="245"/>
      <c r="N194" s="246"/>
    </row>
    <row r="195" spans="1:14" x14ac:dyDescent="0.3">
      <c r="A195" s="242"/>
      <c r="C195" s="243"/>
      <c r="D195" s="243"/>
      <c r="E195" s="243"/>
      <c r="F195" s="243"/>
      <c r="G195" s="243"/>
      <c r="H195" s="244"/>
      <c r="I195" s="244"/>
      <c r="J195" s="244"/>
      <c r="K195" s="244"/>
      <c r="L195" s="244"/>
      <c r="M195" s="245"/>
      <c r="N195" s="246"/>
    </row>
    <row r="196" spans="1:14" x14ac:dyDescent="0.3">
      <c r="A196" s="242"/>
      <c r="C196" s="243"/>
      <c r="D196" s="243"/>
      <c r="E196" s="243"/>
      <c r="F196" s="243"/>
      <c r="G196" s="243"/>
      <c r="H196" s="244"/>
      <c r="I196" s="244"/>
      <c r="J196" s="244"/>
      <c r="K196" s="244"/>
      <c r="L196" s="244"/>
      <c r="M196" s="245"/>
      <c r="N196" s="246"/>
    </row>
    <row r="197" spans="1:14" x14ac:dyDescent="0.3">
      <c r="A197" s="242"/>
      <c r="C197" s="243"/>
      <c r="D197" s="243"/>
      <c r="E197" s="243"/>
      <c r="F197" s="243"/>
      <c r="G197" s="243"/>
      <c r="H197" s="244"/>
      <c r="I197" s="244"/>
      <c r="J197" s="244"/>
      <c r="K197" s="244"/>
      <c r="L197" s="244"/>
      <c r="M197" s="245"/>
      <c r="N197" s="246"/>
    </row>
  </sheetData>
  <mergeCells count="2">
    <mergeCell ref="I1:L1"/>
    <mergeCell ref="O1:S1"/>
  </mergeCells>
  <printOptions horizontalCentered="1"/>
  <pageMargins left="0" right="0" top="0" bottom="0" header="0.31496062992125984" footer="0.31496062992125984"/>
  <pageSetup paperSize="9" scale="75"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9"/>
  <sheetViews>
    <sheetView topLeftCell="A4" zoomScale="55" zoomScaleNormal="55" workbookViewId="0">
      <selection activeCell="E11" sqref="E11"/>
    </sheetView>
  </sheetViews>
  <sheetFormatPr defaultRowHeight="15" x14ac:dyDescent="0.25"/>
  <cols>
    <col min="1" max="1" width="2.5703125" customWidth="1"/>
    <col min="2" max="2" width="17.140625" customWidth="1"/>
    <col min="3" max="3" width="14" customWidth="1"/>
    <col min="4" max="4" width="13.5703125" customWidth="1"/>
    <col min="5" max="5" width="48" style="22" customWidth="1"/>
    <col min="6" max="6" width="36" style="22" customWidth="1"/>
    <col min="7" max="7" width="52.140625" style="22" customWidth="1"/>
    <col min="8" max="8" width="35.28515625" style="22" customWidth="1"/>
    <col min="9" max="9" width="55.5703125" style="22" customWidth="1"/>
    <col min="10" max="10" width="32.140625" style="22" customWidth="1"/>
  </cols>
  <sheetData>
    <row r="1" spans="2:16" ht="15.75" x14ac:dyDescent="0.25">
      <c r="B1" s="393" t="s">
        <v>44</v>
      </c>
      <c r="C1" s="393"/>
      <c r="D1" s="393"/>
      <c r="E1" s="393"/>
      <c r="F1" s="393"/>
      <c r="G1" s="393"/>
      <c r="H1" s="393"/>
    </row>
    <row r="2" spans="2:16" ht="15.75" x14ac:dyDescent="0.25">
      <c r="B2" s="393" t="s">
        <v>46</v>
      </c>
      <c r="C2" s="393"/>
      <c r="D2" s="393"/>
      <c r="E2" s="393"/>
      <c r="F2" s="393"/>
      <c r="G2" s="393"/>
      <c r="H2" s="393"/>
    </row>
    <row r="3" spans="2:16" ht="15.75" x14ac:dyDescent="0.25">
      <c r="B3" s="393" t="s">
        <v>30</v>
      </c>
      <c r="C3" s="393"/>
      <c r="D3" s="393"/>
      <c r="E3" s="393"/>
      <c r="F3" s="393"/>
      <c r="G3" s="393"/>
      <c r="H3" s="393"/>
    </row>
    <row r="4" spans="2:16" ht="15.75" x14ac:dyDescent="0.25">
      <c r="B4" s="393" t="s">
        <v>45</v>
      </c>
      <c r="C4" s="393"/>
      <c r="D4" s="393"/>
      <c r="E4" s="393"/>
      <c r="F4" s="393"/>
      <c r="G4" s="393"/>
      <c r="H4" s="393"/>
    </row>
    <row r="5" spans="2:16" ht="5.25" customHeight="1" x14ac:dyDescent="0.25"/>
    <row r="6" spans="2:16" ht="21" customHeight="1" x14ac:dyDescent="0.25">
      <c r="B6" s="1" t="s">
        <v>3</v>
      </c>
      <c r="C6" s="1" t="s">
        <v>4</v>
      </c>
      <c r="D6" s="1" t="s">
        <v>5</v>
      </c>
      <c r="E6" s="23" t="s">
        <v>104</v>
      </c>
      <c r="F6" s="23" t="s">
        <v>105</v>
      </c>
      <c r="G6" s="23" t="s">
        <v>104</v>
      </c>
      <c r="H6" s="23" t="s">
        <v>105</v>
      </c>
      <c r="I6" s="23" t="s">
        <v>104</v>
      </c>
      <c r="J6" s="23" t="s">
        <v>105</v>
      </c>
    </row>
    <row r="7" spans="2:16" x14ac:dyDescent="0.25">
      <c r="B7" s="4" t="s">
        <v>28</v>
      </c>
      <c r="C7" s="4" t="s">
        <v>42</v>
      </c>
      <c r="D7" s="4" t="s">
        <v>38</v>
      </c>
      <c r="E7" s="423" t="s">
        <v>28</v>
      </c>
      <c r="F7" s="424"/>
      <c r="G7" s="480"/>
      <c r="H7" s="25" t="s">
        <v>29</v>
      </c>
      <c r="I7" s="26"/>
      <c r="J7" s="24" t="s">
        <v>29</v>
      </c>
    </row>
    <row r="8" spans="2:16" ht="60" x14ac:dyDescent="0.25">
      <c r="B8" s="409" t="s">
        <v>49</v>
      </c>
      <c r="C8" s="477" t="s">
        <v>64</v>
      </c>
      <c r="D8" s="481" t="s">
        <v>63</v>
      </c>
      <c r="E8" s="33" t="s">
        <v>92</v>
      </c>
      <c r="F8" s="34" t="s">
        <v>98</v>
      </c>
      <c r="G8" s="35" t="s">
        <v>106</v>
      </c>
      <c r="H8" s="36" t="s">
        <v>110</v>
      </c>
      <c r="I8" s="37" t="s">
        <v>160</v>
      </c>
      <c r="J8" s="38" t="s">
        <v>165</v>
      </c>
    </row>
    <row r="9" spans="2:16" ht="45" x14ac:dyDescent="0.25">
      <c r="B9" s="410"/>
      <c r="C9" s="478"/>
      <c r="D9" s="482"/>
      <c r="E9" s="39" t="s">
        <v>93</v>
      </c>
      <c r="F9" s="40" t="s">
        <v>99</v>
      </c>
      <c r="G9" s="41" t="s">
        <v>107</v>
      </c>
      <c r="H9" s="42" t="s">
        <v>111</v>
      </c>
      <c r="I9" s="43" t="s">
        <v>161</v>
      </c>
      <c r="J9" s="44" t="s">
        <v>166</v>
      </c>
    </row>
    <row r="10" spans="2:16" ht="45" x14ac:dyDescent="0.25">
      <c r="B10" s="410"/>
      <c r="C10" s="478"/>
      <c r="D10" s="482"/>
      <c r="E10" s="39" t="s">
        <v>94</v>
      </c>
      <c r="F10" s="40" t="s">
        <v>100</v>
      </c>
      <c r="G10" s="41" t="s">
        <v>108</v>
      </c>
      <c r="H10" s="45" t="s">
        <v>112</v>
      </c>
      <c r="I10" s="43" t="s">
        <v>162</v>
      </c>
      <c r="J10" s="46" t="s">
        <v>167</v>
      </c>
    </row>
    <row r="11" spans="2:16" ht="60" x14ac:dyDescent="0.25">
      <c r="B11" s="410"/>
      <c r="C11" s="478"/>
      <c r="D11" s="482"/>
      <c r="E11" s="39" t="s">
        <v>95</v>
      </c>
      <c r="F11" s="40" t="s">
        <v>101</v>
      </c>
      <c r="G11" s="41" t="s">
        <v>109</v>
      </c>
      <c r="H11" s="42" t="s">
        <v>113</v>
      </c>
      <c r="I11" s="43" t="s">
        <v>163</v>
      </c>
      <c r="J11" s="46" t="s">
        <v>168</v>
      </c>
    </row>
    <row r="12" spans="2:16" ht="15" customHeight="1" x14ac:dyDescent="0.25">
      <c r="B12" s="410"/>
      <c r="C12" s="478"/>
      <c r="D12" s="482"/>
      <c r="E12" s="39" t="s">
        <v>96</v>
      </c>
      <c r="F12" s="40" t="s">
        <v>102</v>
      </c>
      <c r="G12" s="43" t="s">
        <v>132</v>
      </c>
      <c r="H12" s="46" t="s">
        <v>135</v>
      </c>
      <c r="I12" s="43" t="s">
        <v>164</v>
      </c>
      <c r="J12" s="46" t="s">
        <v>169</v>
      </c>
      <c r="M12">
        <v>6</v>
      </c>
      <c r="N12">
        <v>5</v>
      </c>
      <c r="O12">
        <v>6</v>
      </c>
    </row>
    <row r="13" spans="2:16" ht="15" customHeight="1" x14ac:dyDescent="0.25">
      <c r="B13" s="476"/>
      <c r="C13" s="479"/>
      <c r="D13" s="483"/>
      <c r="E13" s="47" t="s">
        <v>97</v>
      </c>
      <c r="F13" s="48" t="s">
        <v>103</v>
      </c>
      <c r="G13" s="43" t="s">
        <v>176</v>
      </c>
      <c r="H13" s="46" t="s">
        <v>177</v>
      </c>
      <c r="I13" s="49" t="s">
        <v>172</v>
      </c>
      <c r="J13" s="50" t="s">
        <v>173</v>
      </c>
      <c r="M13">
        <v>4</v>
      </c>
      <c r="N13">
        <v>4</v>
      </c>
      <c r="O13">
        <v>4</v>
      </c>
    </row>
    <row r="14" spans="2:16" ht="15" customHeight="1" x14ac:dyDescent="0.25">
      <c r="B14" s="9" t="s">
        <v>8</v>
      </c>
      <c r="C14" s="9" t="s">
        <v>65</v>
      </c>
      <c r="D14" s="9" t="s">
        <v>9</v>
      </c>
      <c r="E14" s="51" t="s">
        <v>41</v>
      </c>
      <c r="F14" s="52"/>
      <c r="G14" s="52"/>
      <c r="H14" s="52"/>
      <c r="I14" s="52"/>
      <c r="J14" s="53"/>
      <c r="M14">
        <v>4</v>
      </c>
      <c r="N14">
        <v>4</v>
      </c>
      <c r="O14">
        <v>4</v>
      </c>
    </row>
    <row r="15" spans="2:16" ht="38.25" x14ac:dyDescent="0.25">
      <c r="B15" s="409" t="s">
        <v>50</v>
      </c>
      <c r="C15" s="477" t="s">
        <v>67</v>
      </c>
      <c r="D15" s="27" t="s">
        <v>66</v>
      </c>
      <c r="E15" s="35" t="s">
        <v>122</v>
      </c>
      <c r="F15" s="36" t="s">
        <v>126</v>
      </c>
      <c r="G15" s="54" t="s">
        <v>136</v>
      </c>
      <c r="H15" s="55" t="s">
        <v>140</v>
      </c>
      <c r="I15" s="54" t="s">
        <v>130</v>
      </c>
      <c r="J15" s="56" t="s">
        <v>133</v>
      </c>
      <c r="P15">
        <f>+SUM(M12:O14)</f>
        <v>41</v>
      </c>
    </row>
    <row r="16" spans="2:16" ht="15" customHeight="1" x14ac:dyDescent="0.25">
      <c r="B16" s="410"/>
      <c r="C16" s="478"/>
      <c r="D16" s="28"/>
      <c r="E16" s="41" t="s">
        <v>123</v>
      </c>
      <c r="F16" s="45" t="s">
        <v>127</v>
      </c>
      <c r="G16" s="43" t="s">
        <v>137</v>
      </c>
      <c r="H16" s="44" t="s">
        <v>141</v>
      </c>
      <c r="I16" s="43" t="s">
        <v>131</v>
      </c>
      <c r="J16" s="46" t="s">
        <v>134</v>
      </c>
    </row>
    <row r="17" spans="2:10" ht="15" customHeight="1" x14ac:dyDescent="0.25">
      <c r="B17" s="410"/>
      <c r="C17" s="478"/>
      <c r="D17" s="28"/>
      <c r="E17" s="41" t="s">
        <v>124</v>
      </c>
      <c r="F17" s="42" t="s">
        <v>128</v>
      </c>
      <c r="G17" s="43" t="s">
        <v>138</v>
      </c>
      <c r="H17" s="44" t="s">
        <v>142</v>
      </c>
      <c r="I17" s="57" t="s">
        <v>170</v>
      </c>
      <c r="J17" s="58" t="s">
        <v>171</v>
      </c>
    </row>
    <row r="18" spans="2:10" ht="15" customHeight="1" x14ac:dyDescent="0.25">
      <c r="B18" s="410"/>
      <c r="C18" s="478"/>
      <c r="D18" s="28"/>
      <c r="E18" s="41" t="s">
        <v>125</v>
      </c>
      <c r="F18" s="42" t="s">
        <v>129</v>
      </c>
      <c r="G18" s="43" t="s">
        <v>139</v>
      </c>
      <c r="H18" s="46" t="s">
        <v>143</v>
      </c>
      <c r="I18" s="43" t="s">
        <v>174</v>
      </c>
      <c r="J18" s="59" t="s">
        <v>175</v>
      </c>
    </row>
    <row r="19" spans="2:10" ht="15" customHeight="1" x14ac:dyDescent="0.25">
      <c r="B19" s="410"/>
      <c r="C19" s="478"/>
      <c r="D19" s="27" t="s">
        <v>66</v>
      </c>
      <c r="E19" s="41" t="s">
        <v>144</v>
      </c>
      <c r="F19" s="42" t="s">
        <v>148</v>
      </c>
      <c r="G19" s="41" t="s">
        <v>114</v>
      </c>
      <c r="H19" s="42" t="s">
        <v>118</v>
      </c>
      <c r="I19" s="43" t="s">
        <v>152</v>
      </c>
      <c r="J19" s="46" t="s">
        <v>156</v>
      </c>
    </row>
    <row r="20" spans="2:10" ht="15" customHeight="1" x14ac:dyDescent="0.25">
      <c r="B20" s="410"/>
      <c r="C20" s="478"/>
      <c r="E20" s="41" t="s">
        <v>145</v>
      </c>
      <c r="F20" s="42" t="s">
        <v>149</v>
      </c>
      <c r="G20" s="41" t="s">
        <v>115</v>
      </c>
      <c r="H20" s="42" t="s">
        <v>119</v>
      </c>
      <c r="I20" s="43" t="s">
        <v>153</v>
      </c>
      <c r="J20" s="46" t="s">
        <v>157</v>
      </c>
    </row>
    <row r="21" spans="2:10" ht="15" customHeight="1" x14ac:dyDescent="0.25">
      <c r="B21" s="410"/>
      <c r="C21" s="478"/>
      <c r="D21" s="28"/>
      <c r="E21" s="41" t="s">
        <v>146</v>
      </c>
      <c r="F21" s="60" t="s">
        <v>150</v>
      </c>
      <c r="G21" s="41" t="s">
        <v>116</v>
      </c>
      <c r="H21" s="42" t="s">
        <v>120</v>
      </c>
      <c r="I21" s="43" t="s">
        <v>154</v>
      </c>
      <c r="J21" s="44" t="s">
        <v>158</v>
      </c>
    </row>
    <row r="22" spans="2:10" ht="45" x14ac:dyDescent="0.25">
      <c r="B22" s="476"/>
      <c r="C22" s="479"/>
      <c r="D22" s="28"/>
      <c r="E22" s="61" t="s">
        <v>147</v>
      </c>
      <c r="F22" s="62" t="s">
        <v>151</v>
      </c>
      <c r="G22" s="61" t="s">
        <v>117</v>
      </c>
      <c r="H22" s="62" t="s">
        <v>121</v>
      </c>
      <c r="I22" s="49" t="s">
        <v>155</v>
      </c>
      <c r="J22" s="50" t="s">
        <v>159</v>
      </c>
    </row>
    <row r="23" spans="2:10" x14ac:dyDescent="0.25">
      <c r="B23" s="16" t="s">
        <v>35</v>
      </c>
      <c r="C23" s="6" t="s">
        <v>85</v>
      </c>
      <c r="D23" s="6" t="s">
        <v>32</v>
      </c>
      <c r="E23" s="450" t="s">
        <v>79</v>
      </c>
      <c r="F23" s="451"/>
      <c r="G23" s="451"/>
      <c r="H23" s="451"/>
      <c r="I23" s="452"/>
      <c r="J23" s="350" t="s">
        <v>179</v>
      </c>
    </row>
    <row r="24" spans="2:10" ht="15" customHeight="1" x14ac:dyDescent="0.25">
      <c r="B24" s="18"/>
      <c r="C24" s="6" t="s">
        <v>68</v>
      </c>
      <c r="D24" s="6" t="s">
        <v>39</v>
      </c>
      <c r="E24" s="432" t="s">
        <v>40</v>
      </c>
      <c r="F24" s="433"/>
      <c r="G24" s="433"/>
      <c r="H24" s="433"/>
      <c r="I24" s="386"/>
      <c r="J24" s="373"/>
    </row>
    <row r="25" spans="2:10" x14ac:dyDescent="0.25">
      <c r="B25" s="9" t="s">
        <v>10</v>
      </c>
      <c r="C25" s="9" t="s">
        <v>60</v>
      </c>
      <c r="D25" s="9" t="s">
        <v>61</v>
      </c>
      <c r="E25" s="361" t="s">
        <v>62</v>
      </c>
      <c r="F25" s="362"/>
      <c r="G25" s="362"/>
      <c r="H25" s="362"/>
      <c r="I25" s="363"/>
      <c r="J25" s="11" t="s">
        <v>0</v>
      </c>
    </row>
    <row r="26" spans="2:10" x14ac:dyDescent="0.25">
      <c r="B26" s="468" t="s">
        <v>37</v>
      </c>
      <c r="C26" s="19" t="s">
        <v>78</v>
      </c>
      <c r="D26" s="19" t="s">
        <v>43</v>
      </c>
      <c r="E26" s="470" t="s">
        <v>77</v>
      </c>
      <c r="F26" s="471"/>
      <c r="G26" s="471"/>
      <c r="H26" s="471"/>
      <c r="I26" s="472"/>
      <c r="J26" s="20" t="s">
        <v>0</v>
      </c>
    </row>
    <row r="27" spans="2:10" x14ac:dyDescent="0.25">
      <c r="B27" s="469"/>
      <c r="C27" s="19" t="s">
        <v>86</v>
      </c>
      <c r="D27" s="19" t="s">
        <v>71</v>
      </c>
      <c r="E27" s="473" t="s">
        <v>40</v>
      </c>
      <c r="F27" s="474"/>
      <c r="G27" s="474"/>
      <c r="H27" s="474"/>
      <c r="I27" s="475"/>
      <c r="J27" s="21"/>
    </row>
    <row r="28" spans="2:10" ht="15" customHeight="1" x14ac:dyDescent="0.25">
      <c r="B28" s="17"/>
      <c r="C28" s="6" t="s">
        <v>87</v>
      </c>
      <c r="D28" s="6" t="s">
        <v>32</v>
      </c>
      <c r="E28" s="450" t="s">
        <v>80</v>
      </c>
      <c r="F28" s="451"/>
      <c r="G28" s="451"/>
      <c r="H28" s="451"/>
      <c r="I28" s="452"/>
      <c r="J28" s="350" t="s">
        <v>180</v>
      </c>
    </row>
    <row r="29" spans="2:10" x14ac:dyDescent="0.25">
      <c r="B29" s="18"/>
      <c r="C29" s="6" t="s">
        <v>88</v>
      </c>
      <c r="D29" s="6" t="s">
        <v>39</v>
      </c>
      <c r="E29" s="432" t="s">
        <v>40</v>
      </c>
      <c r="F29" s="433"/>
      <c r="G29" s="433"/>
      <c r="H29" s="433"/>
      <c r="I29" s="386"/>
      <c r="J29" s="373"/>
    </row>
    <row r="30" spans="2:10" ht="12.75" customHeight="1" x14ac:dyDescent="0.25">
      <c r="B30" s="9" t="s">
        <v>8</v>
      </c>
      <c r="C30" s="9" t="s">
        <v>89</v>
      </c>
      <c r="D30" s="9" t="s">
        <v>39</v>
      </c>
      <c r="E30" s="361" t="s">
        <v>41</v>
      </c>
      <c r="F30" s="362"/>
      <c r="G30" s="362"/>
      <c r="H30" s="362"/>
      <c r="I30" s="363"/>
      <c r="J30" s="11" t="s">
        <v>0</v>
      </c>
    </row>
    <row r="31" spans="2:10" ht="12.75" customHeight="1" x14ac:dyDescent="0.25">
      <c r="B31" s="453" t="s">
        <v>47</v>
      </c>
      <c r="C31" s="14" t="s">
        <v>90</v>
      </c>
      <c r="D31" s="14" t="s">
        <v>48</v>
      </c>
      <c r="E31" s="456" t="s">
        <v>75</v>
      </c>
      <c r="F31" s="457"/>
      <c r="G31" s="457"/>
      <c r="H31" s="457"/>
      <c r="I31" s="458"/>
      <c r="J31" s="459" t="s">
        <v>181</v>
      </c>
    </row>
    <row r="32" spans="2:10" x14ac:dyDescent="0.25">
      <c r="B32" s="454"/>
      <c r="C32" s="14" t="s">
        <v>91</v>
      </c>
      <c r="D32" s="14" t="s">
        <v>48</v>
      </c>
      <c r="E32" s="462" t="s">
        <v>76</v>
      </c>
      <c r="F32" s="463"/>
      <c r="G32" s="463"/>
      <c r="H32" s="463"/>
      <c r="I32" s="464"/>
      <c r="J32" s="460"/>
    </row>
    <row r="33" spans="2:10" ht="15" customHeight="1" x14ac:dyDescent="0.25">
      <c r="B33" s="454"/>
      <c r="C33" s="14" t="s">
        <v>81</v>
      </c>
      <c r="D33" s="14" t="s">
        <v>48</v>
      </c>
      <c r="E33" s="462" t="s">
        <v>74</v>
      </c>
      <c r="F33" s="463"/>
      <c r="G33" s="463"/>
      <c r="H33" s="463"/>
      <c r="I33" s="464"/>
      <c r="J33" s="460"/>
    </row>
    <row r="34" spans="2:10" x14ac:dyDescent="0.25">
      <c r="B34" s="455"/>
      <c r="C34" s="14" t="s">
        <v>82</v>
      </c>
      <c r="D34" s="14" t="s">
        <v>39</v>
      </c>
      <c r="E34" s="465" t="s">
        <v>40</v>
      </c>
      <c r="F34" s="466"/>
      <c r="G34" s="466"/>
      <c r="H34" s="466"/>
      <c r="I34" s="467"/>
      <c r="J34" s="461"/>
    </row>
    <row r="35" spans="2:10" ht="15" customHeight="1" x14ac:dyDescent="0.25">
      <c r="B35" s="15" t="s">
        <v>70</v>
      </c>
      <c r="C35" s="12" t="s">
        <v>83</v>
      </c>
      <c r="D35" s="12" t="s">
        <v>84</v>
      </c>
      <c r="E35" s="437" t="s">
        <v>72</v>
      </c>
      <c r="F35" s="438"/>
      <c r="G35" s="438"/>
      <c r="H35" s="438"/>
      <c r="I35" s="439"/>
      <c r="J35" s="3" t="s">
        <v>0</v>
      </c>
    </row>
    <row r="36" spans="2:10" ht="15" customHeight="1" x14ac:dyDescent="0.25">
      <c r="B36" s="3" t="s">
        <v>11</v>
      </c>
      <c r="C36" s="3" t="s">
        <v>178</v>
      </c>
      <c r="D36" s="3" t="s">
        <v>71</v>
      </c>
      <c r="E36" s="437" t="s">
        <v>69</v>
      </c>
      <c r="F36" s="438"/>
      <c r="G36" s="438"/>
      <c r="H36" s="438"/>
      <c r="I36" s="439"/>
      <c r="J36" s="3" t="s">
        <v>0</v>
      </c>
    </row>
    <row r="37" spans="2:10" ht="15" customHeight="1" x14ac:dyDescent="0.25"/>
    <row r="38" spans="2:10" x14ac:dyDescent="0.25">
      <c r="D38" s="29"/>
      <c r="E38" s="30"/>
      <c r="F38" s="30"/>
    </row>
    <row r="39" spans="2:10" x14ac:dyDescent="0.25">
      <c r="D39" s="29"/>
      <c r="E39" s="30"/>
      <c r="F39" s="30"/>
    </row>
  </sheetData>
  <mergeCells count="29">
    <mergeCell ref="B1:H1"/>
    <mergeCell ref="B2:H2"/>
    <mergeCell ref="B3:H3"/>
    <mergeCell ref="B15:B22"/>
    <mergeCell ref="C15:C22"/>
    <mergeCell ref="B4:H4"/>
    <mergeCell ref="E7:G7"/>
    <mergeCell ref="B8:B13"/>
    <mergeCell ref="C8:C13"/>
    <mergeCell ref="D8:D13"/>
    <mergeCell ref="E23:I23"/>
    <mergeCell ref="J23:J24"/>
    <mergeCell ref="E24:I24"/>
    <mergeCell ref="E25:I25"/>
    <mergeCell ref="B26:B27"/>
    <mergeCell ref="E26:I26"/>
    <mergeCell ref="E27:I27"/>
    <mergeCell ref="B31:B34"/>
    <mergeCell ref="E31:I31"/>
    <mergeCell ref="J31:J34"/>
    <mergeCell ref="E32:I32"/>
    <mergeCell ref="E33:I33"/>
    <mergeCell ref="E34:I34"/>
    <mergeCell ref="E35:I35"/>
    <mergeCell ref="E36:I36"/>
    <mergeCell ref="E28:I28"/>
    <mergeCell ref="J28:J29"/>
    <mergeCell ref="E29:I29"/>
    <mergeCell ref="E30:I3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1st day</vt:lpstr>
      <vt:lpstr>2nd day</vt:lpstr>
      <vt:lpstr>Peserta Presentasi</vt:lpstr>
      <vt:lpstr>Detil 2nd day</vt:lpstr>
      <vt:lpstr>'Peserta Presentasi'!_GoBack</vt:lpstr>
    </vt:vector>
  </TitlesOfParts>
  <Company>Civil Engineering FT UGM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Hp.......</dc:creator>
  <cp:lastModifiedBy>Aksan Kawanda</cp:lastModifiedBy>
  <cp:lastPrinted>2011-12-02T03:38:54Z</cp:lastPrinted>
  <dcterms:created xsi:type="dcterms:W3CDTF">2010-02-11T21:02:37Z</dcterms:created>
  <dcterms:modified xsi:type="dcterms:W3CDTF">2016-11-13T11:54:06Z</dcterms:modified>
</cp:coreProperties>
</file>